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7" activeTab="7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первоначально" sheetId="13" state="hidden" r:id="rId4"/>
    <sheet name="январь" sheetId="18" state="hidden" r:id="rId5"/>
    <sheet name="февраль" sheetId="19" state="hidden" r:id="rId6"/>
    <sheet name="март" sheetId="20" state="hidden" r:id="rId7"/>
    <sheet name="финансирование" sheetId="21" r:id="rId8"/>
    <sheet name="Показатели" sheetId="14" r:id="rId9"/>
    <sheet name="Национальные проекты" sheetId="17" r:id="rId10"/>
  </sheets>
  <definedNames>
    <definedName name="_xlnm._FilterDatabase" localSheetId="2" hidden="1">'Выполнение работ'!$A$3:$O$70</definedName>
    <definedName name="_xlnm._FilterDatabase" localSheetId="6" hidden="1">март!$D$3:$D$143</definedName>
    <definedName name="_xlnm._FilterDatabase" localSheetId="3" hidden="1">первоначально!$D$3:$D$135</definedName>
    <definedName name="_xlnm._FilterDatabase" localSheetId="5" hidden="1">февраль!$D$3:$D$143</definedName>
    <definedName name="_xlnm._FilterDatabase" localSheetId="7" hidden="1">финансирование!$D$3:$D$143</definedName>
    <definedName name="_xlnm._FilterDatabase" localSheetId="4" hidden="1">январь!$D$3:$D$135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6">март!$8:$11</definedName>
    <definedName name="_xlnm.Print_Titles" localSheetId="3">первоначально!$8:$11</definedName>
    <definedName name="_xlnm.Print_Titles" localSheetId="5">февраль!$8:$11</definedName>
    <definedName name="_xlnm.Print_Titles" localSheetId="7">финансирование!$8:$11</definedName>
    <definedName name="_xlnm.Print_Titles" localSheetId="4">январь!$8:$11</definedName>
    <definedName name="_xlnm.Print_Area" localSheetId="2">'Выполнение работ'!$A$1:$Q$81</definedName>
    <definedName name="_xlnm.Print_Area" localSheetId="6">март!$A$1:$BB$118</definedName>
    <definedName name="_xlnm.Print_Area" localSheetId="3">первоначально!$A$1:$BB$110</definedName>
    <definedName name="_xlnm.Print_Area" localSheetId="5">февраль!$A$1:$BB$118</definedName>
    <definedName name="_xlnm.Print_Area" localSheetId="7">финансирование!$A$1:$BB$118</definedName>
    <definedName name="_xlnm.Print_Area" localSheetId="4">январь!$A$1:$BB$110</definedName>
  </definedNames>
  <calcPr calcId="162913"/>
</workbook>
</file>

<file path=xl/calcChain.xml><?xml version="1.0" encoding="utf-8"?>
<calcChain xmlns="http://schemas.openxmlformats.org/spreadsheetml/2006/main">
  <c r="F9" i="14" l="1"/>
  <c r="F10" i="14"/>
  <c r="F11" i="14"/>
  <c r="F12" i="14"/>
  <c r="F8" i="14"/>
  <c r="G108" i="21" l="1"/>
  <c r="G107" i="21"/>
  <c r="G106" i="21"/>
  <c r="F105" i="21"/>
  <c r="E105" i="21"/>
  <c r="F103" i="21"/>
  <c r="E103" i="21"/>
  <c r="E100" i="21" s="1"/>
  <c r="G102" i="21"/>
  <c r="G101" i="21"/>
  <c r="F100" i="21"/>
  <c r="F98" i="21"/>
  <c r="E98" i="21"/>
  <c r="E95" i="21" s="1"/>
  <c r="G97" i="21"/>
  <c r="G96" i="21"/>
  <c r="F95" i="21"/>
  <c r="G92" i="21"/>
  <c r="G91" i="21"/>
  <c r="F82" i="21"/>
  <c r="E82" i="21"/>
  <c r="E79" i="21" s="1"/>
  <c r="G81" i="21"/>
  <c r="G80" i="21"/>
  <c r="F79" i="21"/>
  <c r="G78" i="21"/>
  <c r="G77" i="21"/>
  <c r="G76" i="21"/>
  <c r="F75" i="21"/>
  <c r="G75" i="21" s="1"/>
  <c r="E75" i="21"/>
  <c r="G74" i="21"/>
  <c r="E71" i="21"/>
  <c r="G71" i="21" s="1"/>
  <c r="G73" i="21"/>
  <c r="G72" i="21"/>
  <c r="F71" i="21"/>
  <c r="G69" i="21"/>
  <c r="G68" i="21"/>
  <c r="G67" i="21"/>
  <c r="F66" i="21"/>
  <c r="E66" i="21"/>
  <c r="G66" i="21" s="1"/>
  <c r="F63" i="21"/>
  <c r="F93" i="21" s="1"/>
  <c r="E63" i="21"/>
  <c r="E60" i="21" s="1"/>
  <c r="G62" i="21"/>
  <c r="G61" i="21"/>
  <c r="G58" i="21"/>
  <c r="G57" i="21"/>
  <c r="G56" i="21"/>
  <c r="F55" i="21"/>
  <c r="E55" i="21"/>
  <c r="F52" i="21"/>
  <c r="F88" i="21" s="1"/>
  <c r="E52" i="21"/>
  <c r="E88" i="21" s="1"/>
  <c r="F51" i="21"/>
  <c r="F87" i="21" s="1"/>
  <c r="E51" i="21"/>
  <c r="E87" i="21" s="1"/>
  <c r="E29" i="21" s="1"/>
  <c r="E14" i="21" s="1"/>
  <c r="F50" i="21"/>
  <c r="F86" i="21" s="1"/>
  <c r="E50" i="21"/>
  <c r="E86" i="21" s="1"/>
  <c r="G46" i="21"/>
  <c r="G45" i="21"/>
  <c r="G44" i="21"/>
  <c r="E43" i="21"/>
  <c r="G43" i="21" s="1"/>
  <c r="G41" i="21"/>
  <c r="G40" i="21"/>
  <c r="G39" i="21"/>
  <c r="F38" i="21"/>
  <c r="E38" i="21"/>
  <c r="G36" i="21"/>
  <c r="G35" i="21"/>
  <c r="G34" i="21"/>
  <c r="F33" i="21"/>
  <c r="E33" i="21"/>
  <c r="E93" i="21" l="1"/>
  <c r="E90" i="21" s="1"/>
  <c r="G105" i="21"/>
  <c r="G38" i="21"/>
  <c r="E30" i="21"/>
  <c r="E15" i="21" s="1"/>
  <c r="G33" i="21"/>
  <c r="G51" i="21"/>
  <c r="G63" i="21"/>
  <c r="G55" i="21"/>
  <c r="E49" i="21"/>
  <c r="F30" i="21"/>
  <c r="F15" i="21" s="1"/>
  <c r="E85" i="21"/>
  <c r="E28" i="21"/>
  <c r="F90" i="21"/>
  <c r="G90" i="21" s="1"/>
  <c r="G93" i="21"/>
  <c r="G86" i="21"/>
  <c r="F85" i="21"/>
  <c r="F28" i="21"/>
  <c r="G15" i="21"/>
  <c r="G88" i="21"/>
  <c r="G79" i="21"/>
  <c r="G95" i="21"/>
  <c r="G30" i="21"/>
  <c r="G87" i="21"/>
  <c r="F29" i="21"/>
  <c r="G100" i="21"/>
  <c r="F49" i="21"/>
  <c r="G50" i="21"/>
  <c r="G52" i="21"/>
  <c r="F60" i="21"/>
  <c r="G60" i="21" s="1"/>
  <c r="G82" i="21"/>
  <c r="G98" i="21"/>
  <c r="G103" i="21"/>
  <c r="H9" i="14"/>
  <c r="G49" i="21" l="1"/>
  <c r="F13" i="21"/>
  <c r="G28" i="21"/>
  <c r="F27" i="21"/>
  <c r="G29" i="21"/>
  <c r="F14" i="21"/>
  <c r="G14" i="21" s="1"/>
  <c r="G85" i="21"/>
  <c r="E27" i="21"/>
  <c r="E13" i="21"/>
  <c r="E12" i="21" s="1"/>
  <c r="I10" i="14"/>
  <c r="I11" i="14"/>
  <c r="I9" i="14"/>
  <c r="I8" i="14"/>
  <c r="G13" i="21" l="1"/>
  <c r="F12" i="21"/>
  <c r="G12" i="21" s="1"/>
  <c r="G27" i="21"/>
  <c r="G108" i="20"/>
  <c r="G107" i="20"/>
  <c r="G106" i="20"/>
  <c r="F105" i="20"/>
  <c r="E105" i="20"/>
  <c r="G105" i="20" s="1"/>
  <c r="F103" i="20"/>
  <c r="F100" i="20" s="1"/>
  <c r="G102" i="20"/>
  <c r="G101" i="20"/>
  <c r="F98" i="20"/>
  <c r="F95" i="20" s="1"/>
  <c r="E98" i="20"/>
  <c r="E95" i="20" s="1"/>
  <c r="G97" i="20"/>
  <c r="G96" i="20"/>
  <c r="F93" i="20"/>
  <c r="F90" i="20" s="1"/>
  <c r="G92" i="20"/>
  <c r="G91" i="20"/>
  <c r="F82" i="20"/>
  <c r="F79" i="20" s="1"/>
  <c r="G81" i="20"/>
  <c r="G80" i="20"/>
  <c r="G78" i="20"/>
  <c r="G77" i="20"/>
  <c r="G76" i="20"/>
  <c r="F75" i="20"/>
  <c r="G75" i="20" s="1"/>
  <c r="E75" i="20"/>
  <c r="E74" i="20"/>
  <c r="E103" i="20" s="1"/>
  <c r="E100" i="20" s="1"/>
  <c r="G73" i="20"/>
  <c r="G72" i="20"/>
  <c r="F71" i="20"/>
  <c r="G69" i="20"/>
  <c r="G68" i="20"/>
  <c r="G67" i="20"/>
  <c r="F66" i="20"/>
  <c r="E66" i="20"/>
  <c r="F63" i="20"/>
  <c r="E63" i="20"/>
  <c r="E93" i="20" s="1"/>
  <c r="E90" i="20" s="1"/>
  <c r="G62" i="20"/>
  <c r="G61" i="20"/>
  <c r="F60" i="20"/>
  <c r="G58" i="20"/>
  <c r="G57" i="20"/>
  <c r="G56" i="20"/>
  <c r="F55" i="20"/>
  <c r="E55" i="20"/>
  <c r="F52" i="20"/>
  <c r="F88" i="20" s="1"/>
  <c r="E52" i="20"/>
  <c r="E88" i="20" s="1"/>
  <c r="E30" i="20" s="1"/>
  <c r="E15" i="20" s="1"/>
  <c r="F51" i="20"/>
  <c r="F87" i="20" s="1"/>
  <c r="E51" i="20"/>
  <c r="E87" i="20" s="1"/>
  <c r="E29" i="20" s="1"/>
  <c r="E14" i="20" s="1"/>
  <c r="F50" i="20"/>
  <c r="F86" i="20" s="1"/>
  <c r="F28" i="20" s="1"/>
  <c r="F13" i="20" s="1"/>
  <c r="E50" i="20"/>
  <c r="E86" i="20" s="1"/>
  <c r="G46" i="20"/>
  <c r="G45" i="20"/>
  <c r="G44" i="20"/>
  <c r="E43" i="20"/>
  <c r="G43" i="20" s="1"/>
  <c r="G41" i="20"/>
  <c r="G40" i="20"/>
  <c r="G39" i="20"/>
  <c r="F38" i="20"/>
  <c r="E38" i="20"/>
  <c r="G38" i="20" s="1"/>
  <c r="G36" i="20"/>
  <c r="G35" i="20"/>
  <c r="G34" i="20"/>
  <c r="F33" i="20"/>
  <c r="E33" i="20"/>
  <c r="G50" i="20" l="1"/>
  <c r="G66" i="20"/>
  <c r="G100" i="20"/>
  <c r="G33" i="20"/>
  <c r="G95" i="20"/>
  <c r="E82" i="20"/>
  <c r="E79" i="20" s="1"/>
  <c r="G79" i="20" s="1"/>
  <c r="G55" i="20"/>
  <c r="G63" i="20"/>
  <c r="F30" i="20"/>
  <c r="F15" i="20" s="1"/>
  <c r="F49" i="20"/>
  <c r="G49" i="20"/>
  <c r="G90" i="20"/>
  <c r="E28" i="20"/>
  <c r="E85" i="20"/>
  <c r="F29" i="20"/>
  <c r="G87" i="20"/>
  <c r="G86" i="20"/>
  <c r="G28" i="20"/>
  <c r="G88" i="20"/>
  <c r="G52" i="20"/>
  <c r="E49" i="20"/>
  <c r="G51" i="20"/>
  <c r="E71" i="20"/>
  <c r="G71" i="20" s="1"/>
  <c r="G93" i="20"/>
  <c r="G98" i="20"/>
  <c r="G103" i="20"/>
  <c r="E60" i="20"/>
  <c r="G60" i="20" s="1"/>
  <c r="G74" i="20"/>
  <c r="F85" i="20"/>
  <c r="F30" i="19"/>
  <c r="F15" i="19" s="1"/>
  <c r="F52" i="19"/>
  <c r="F63" i="19"/>
  <c r="F105" i="19"/>
  <c r="G107" i="19"/>
  <c r="G106" i="19"/>
  <c r="E105" i="19"/>
  <c r="F27" i="20" l="1"/>
  <c r="G15" i="20"/>
  <c r="G82" i="20"/>
  <c r="E13" i="20"/>
  <c r="E27" i="20"/>
  <c r="G85" i="20"/>
  <c r="F14" i="20"/>
  <c r="G29" i="20"/>
  <c r="G30" i="20"/>
  <c r="G105" i="19"/>
  <c r="G108" i="19"/>
  <c r="G27" i="20" l="1"/>
  <c r="G14" i="20"/>
  <c r="F12" i="20"/>
  <c r="E12" i="20"/>
  <c r="G13" i="20"/>
  <c r="F82" i="19"/>
  <c r="E75" i="19"/>
  <c r="G77" i="19"/>
  <c r="G76" i="19"/>
  <c r="F75" i="19"/>
  <c r="E74" i="19"/>
  <c r="E103" i="19" s="1"/>
  <c r="G12" i="20" l="1"/>
  <c r="E82" i="19"/>
  <c r="G75" i="19"/>
  <c r="G78" i="19"/>
  <c r="G41" i="19"/>
  <c r="F103" i="19"/>
  <c r="G103" i="19" s="1"/>
  <c r="G102" i="19"/>
  <c r="G101" i="19"/>
  <c r="E100" i="19"/>
  <c r="F98" i="19"/>
  <c r="E98" i="19"/>
  <c r="G97" i="19"/>
  <c r="G96" i="19"/>
  <c r="F95" i="19"/>
  <c r="E95" i="19"/>
  <c r="G92" i="19"/>
  <c r="G91" i="19"/>
  <c r="G82" i="19"/>
  <c r="G81" i="19"/>
  <c r="G80" i="19"/>
  <c r="F79" i="19"/>
  <c r="E79" i="19"/>
  <c r="G74" i="19"/>
  <c r="G73" i="19"/>
  <c r="G72" i="19"/>
  <c r="F71" i="19"/>
  <c r="E71" i="19"/>
  <c r="G69" i="19"/>
  <c r="G68" i="19"/>
  <c r="G67" i="19"/>
  <c r="F66" i="19"/>
  <c r="E66" i="19"/>
  <c r="F93" i="19"/>
  <c r="E63" i="19"/>
  <c r="E93" i="19" s="1"/>
  <c r="E90" i="19" s="1"/>
  <c r="G62" i="19"/>
  <c r="G61" i="19"/>
  <c r="F60" i="19"/>
  <c r="E60" i="19"/>
  <c r="G58" i="19"/>
  <c r="G57" i="19"/>
  <c r="G56" i="19"/>
  <c r="F55" i="19"/>
  <c r="E55" i="19"/>
  <c r="F88" i="19"/>
  <c r="E52" i="19"/>
  <c r="E88" i="19" s="1"/>
  <c r="F51" i="19"/>
  <c r="E51" i="19"/>
  <c r="E87" i="19" s="1"/>
  <c r="E29" i="19" s="1"/>
  <c r="E14" i="19" s="1"/>
  <c r="F50" i="19"/>
  <c r="E50" i="19"/>
  <c r="E86" i="19" s="1"/>
  <c r="G46" i="19"/>
  <c r="G45" i="19"/>
  <c r="G44" i="19"/>
  <c r="E43" i="19"/>
  <c r="G43" i="19" s="1"/>
  <c r="G40" i="19"/>
  <c r="G39" i="19"/>
  <c r="F38" i="19"/>
  <c r="E38" i="19"/>
  <c r="G36" i="19"/>
  <c r="G35" i="19"/>
  <c r="G34" i="19"/>
  <c r="F33" i="19"/>
  <c r="E33" i="19"/>
  <c r="G33" i="19" l="1"/>
  <c r="G60" i="19"/>
  <c r="G63" i="19"/>
  <c r="G38" i="19"/>
  <c r="G50" i="19"/>
  <c r="G95" i="19"/>
  <c r="G98" i="19"/>
  <c r="G55" i="19"/>
  <c r="G66" i="19"/>
  <c r="G79" i="19"/>
  <c r="G51" i="19"/>
  <c r="F87" i="19"/>
  <c r="G87" i="19" s="1"/>
  <c r="E49" i="19"/>
  <c r="F100" i="19"/>
  <c r="G100" i="19" s="1"/>
  <c r="G71" i="19"/>
  <c r="F86" i="19"/>
  <c r="G86" i="19" s="1"/>
  <c r="F49" i="19"/>
  <c r="G49" i="19" s="1"/>
  <c r="E30" i="19"/>
  <c r="E15" i="19" s="1"/>
  <c r="F90" i="19"/>
  <c r="G90" i="19" s="1"/>
  <c r="G93" i="19"/>
  <c r="G88" i="19"/>
  <c r="E85" i="19"/>
  <c r="E28" i="19"/>
  <c r="G52" i="19"/>
  <c r="F99" i="18"/>
  <c r="G99" i="18"/>
  <c r="G98" i="18"/>
  <c r="G97" i="18"/>
  <c r="G94" i="18"/>
  <c r="G93" i="18"/>
  <c r="G92" i="18"/>
  <c r="G88" i="18"/>
  <c r="G87" i="18"/>
  <c r="F96" i="18"/>
  <c r="F91" i="18"/>
  <c r="G91" i="18" s="1"/>
  <c r="F94" i="18"/>
  <c r="F84" i="18"/>
  <c r="F50" i="18"/>
  <c r="F82" i="18" s="1"/>
  <c r="G77" i="18"/>
  <c r="G76" i="18"/>
  <c r="G74" i="18"/>
  <c r="G73" i="18"/>
  <c r="G72" i="18"/>
  <c r="F78" i="18"/>
  <c r="F66" i="18"/>
  <c r="G66" i="18" s="1"/>
  <c r="F71" i="18"/>
  <c r="G69" i="18"/>
  <c r="G68" i="18"/>
  <c r="G67" i="18"/>
  <c r="G62" i="18"/>
  <c r="G61" i="18"/>
  <c r="G58" i="18"/>
  <c r="F63" i="18"/>
  <c r="F55" i="18"/>
  <c r="F51" i="18"/>
  <c r="F49" i="18" s="1"/>
  <c r="E33" i="18"/>
  <c r="F52" i="18"/>
  <c r="G52" i="18" s="1"/>
  <c r="G34" i="18"/>
  <c r="G35" i="18"/>
  <c r="G36" i="18"/>
  <c r="F38" i="18"/>
  <c r="E96" i="18"/>
  <c r="E94" i="18"/>
  <c r="E91" i="18" s="1"/>
  <c r="E78" i="18"/>
  <c r="E75" i="18" s="1"/>
  <c r="E71" i="18"/>
  <c r="G71" i="18" s="1"/>
  <c r="E66" i="18"/>
  <c r="E63" i="18"/>
  <c r="E60" i="18" s="1"/>
  <c r="G57" i="18"/>
  <c r="G56" i="18"/>
  <c r="E55" i="18"/>
  <c r="E52" i="18"/>
  <c r="E84" i="18" s="1"/>
  <c r="E51" i="18"/>
  <c r="E50" i="18"/>
  <c r="E82" i="18" s="1"/>
  <c r="G46" i="18"/>
  <c r="G45" i="18"/>
  <c r="G44" i="18"/>
  <c r="E43" i="18"/>
  <c r="G43" i="18" s="1"/>
  <c r="G41" i="18"/>
  <c r="G40" i="18"/>
  <c r="G39" i="18"/>
  <c r="E38" i="18"/>
  <c r="F33" i="18"/>
  <c r="G82" i="18" l="1"/>
  <c r="F28" i="18"/>
  <c r="F13" i="18" s="1"/>
  <c r="F30" i="18"/>
  <c r="F15" i="18" s="1"/>
  <c r="G51" i="18"/>
  <c r="G38" i="18"/>
  <c r="F83" i="18"/>
  <c r="G96" i="18"/>
  <c r="G84" i="18"/>
  <c r="G63" i="18"/>
  <c r="F89" i="18"/>
  <c r="G55" i="18"/>
  <c r="F29" i="19"/>
  <c r="F14" i="19" s="1"/>
  <c r="G14" i="19" s="1"/>
  <c r="F85" i="19"/>
  <c r="G85" i="19" s="1"/>
  <c r="F28" i="19"/>
  <c r="G28" i="19"/>
  <c r="E27" i="19"/>
  <c r="E13" i="19"/>
  <c r="E12" i="19" s="1"/>
  <c r="G30" i="19"/>
  <c r="G15" i="19"/>
  <c r="F81" i="18"/>
  <c r="E81" i="18"/>
  <c r="G33" i="18"/>
  <c r="G78" i="18"/>
  <c r="F75" i="18"/>
  <c r="G75" i="18" s="1"/>
  <c r="E89" i="18"/>
  <c r="E86" i="18" s="1"/>
  <c r="F60" i="18"/>
  <c r="G60" i="18" s="1"/>
  <c r="E49" i="18"/>
  <c r="G49" i="18" s="1"/>
  <c r="G50" i="18"/>
  <c r="E28" i="18"/>
  <c r="E83" i="18"/>
  <c r="E29" i="18" s="1"/>
  <c r="D9" i="14"/>
  <c r="E9" i="14"/>
  <c r="D10" i="14"/>
  <c r="E10" i="14"/>
  <c r="D11" i="14"/>
  <c r="E11" i="14"/>
  <c r="D12" i="14"/>
  <c r="E12" i="14"/>
  <c r="E8" i="14"/>
  <c r="D8" i="14"/>
  <c r="G81" i="18" l="1"/>
  <c r="G29" i="19"/>
  <c r="F27" i="19"/>
  <c r="F13" i="19"/>
  <c r="F86" i="18"/>
  <c r="G86" i="18" s="1"/>
  <c r="G89" i="18"/>
  <c r="F29" i="18"/>
  <c r="G83" i="18"/>
  <c r="F12" i="19"/>
  <c r="G12" i="19" s="1"/>
  <c r="G13" i="19"/>
  <c r="G27" i="19"/>
  <c r="E30" i="18"/>
  <c r="G28" i="18"/>
  <c r="E13" i="18"/>
  <c r="G13" i="18" s="1"/>
  <c r="G29" i="18"/>
  <c r="E14" i="18"/>
  <c r="E27" i="18"/>
  <c r="F12" i="13"/>
  <c r="F27" i="13"/>
  <c r="F14" i="18" l="1"/>
  <c r="F12" i="18" s="1"/>
  <c r="F27" i="18"/>
  <c r="G27" i="18" s="1"/>
  <c r="G14" i="18"/>
  <c r="G30" i="18"/>
  <c r="E15" i="18"/>
  <c r="G15" i="18" s="1"/>
  <c r="E96" i="13"/>
  <c r="G96" i="13" s="1"/>
  <c r="E91" i="13"/>
  <c r="G91" i="13" s="1"/>
  <c r="E89" i="13"/>
  <c r="E86" i="13" s="1"/>
  <c r="G86" i="13" s="1"/>
  <c r="E94" i="13"/>
  <c r="E83" i="13"/>
  <c r="E29" i="13" s="1"/>
  <c r="E82" i="13"/>
  <c r="E28" i="13" s="1"/>
  <c r="G77" i="13"/>
  <c r="G76" i="13"/>
  <c r="E75" i="13"/>
  <c r="F78" i="13"/>
  <c r="F75" i="13" s="1"/>
  <c r="E78" i="13"/>
  <c r="G74" i="13"/>
  <c r="G73" i="13"/>
  <c r="G72" i="13"/>
  <c r="E71" i="13"/>
  <c r="G71" i="13" s="1"/>
  <c r="G69" i="13"/>
  <c r="G68" i="13"/>
  <c r="G67" i="13"/>
  <c r="E66" i="13"/>
  <c r="G66" i="13" s="1"/>
  <c r="E63" i="13"/>
  <c r="G63" i="13"/>
  <c r="G62" i="13"/>
  <c r="G61" i="13"/>
  <c r="E60" i="13"/>
  <c r="G60" i="13" s="1"/>
  <c r="G58" i="13"/>
  <c r="G57" i="13"/>
  <c r="G56" i="13"/>
  <c r="E55" i="13"/>
  <c r="G55" i="13" s="1"/>
  <c r="E51" i="13"/>
  <c r="E52" i="13"/>
  <c r="G52" i="13" s="1"/>
  <c r="E50" i="13"/>
  <c r="G50" i="13" s="1"/>
  <c r="G46" i="13"/>
  <c r="G45" i="13"/>
  <c r="G44" i="13"/>
  <c r="G41" i="13"/>
  <c r="G40" i="13"/>
  <c r="G39" i="13"/>
  <c r="E43" i="13"/>
  <c r="G43" i="13" s="1"/>
  <c r="E38" i="13"/>
  <c r="G38" i="13" s="1"/>
  <c r="G36" i="13"/>
  <c r="G35" i="13"/>
  <c r="G34" i="13"/>
  <c r="F33" i="13"/>
  <c r="E33" i="13"/>
  <c r="E14" i="13" l="1"/>
  <c r="G14" i="13" s="1"/>
  <c r="G29" i="13"/>
  <c r="E49" i="13"/>
  <c r="G49" i="13" s="1"/>
  <c r="G75" i="13"/>
  <c r="G78" i="13"/>
  <c r="G28" i="13"/>
  <c r="E13" i="13"/>
  <c r="E84" i="13"/>
  <c r="E30" i="13" s="1"/>
  <c r="E12" i="18"/>
  <c r="G12" i="18" s="1"/>
  <c r="G51" i="13"/>
  <c r="G33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G13" i="13" l="1"/>
  <c r="G30" i="13"/>
  <c r="E15" i="13"/>
  <c r="G15" i="13" s="1"/>
  <c r="E81" i="13"/>
  <c r="G81" i="13" s="1"/>
  <c r="E27" i="13"/>
  <c r="G27" i="13" s="1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2" i="13" l="1"/>
  <c r="G12" i="13" s="1"/>
  <c r="F26" i="17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<sst xmlns="http://schemas.openxmlformats.org/spreadsheetml/2006/main" count="5660" uniqueCount="360">
  <si>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</si>
  <si>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</si>
  <si>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</si>
  <si>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</si>
  <si>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</si>
  <si>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</si>
  <si>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</si>
  <si>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</si>
  <si>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</si>
  <si>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</si>
  <si>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</si>
  <si>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</si>
  <si>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</si>
  <si>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</si>
  <si>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</si>
  <si>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</si>
  <si>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</si>
  <si>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</si>
  <si>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</si>
  <si>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</si>
  <si>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</si>
  <si>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</si>
  <si>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</si>
  <si>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</si>
  <si>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</si>
  <si>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</si>
  <si>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</si>
  <si>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</si>
  <si>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</si>
  <si>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</si>
  <si>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</si>
  <si>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</si>
  <si>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</si>
  <si>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</si>
  <si>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</si>
  <si>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</si>
  <si>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</si>
  <si>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</si>
  <si>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</si>
  <si>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</si>
  <si>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</si>
  <si>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</si>
  <si>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</si>
  <si>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</si>
  <si>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</si>
  <si>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</si>
  <si>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</si>
  <si>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</si>
  <si>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</si>
  <si>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</si>
  <si>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</si>
  <si>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</si>
  <si>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</si>
  <si>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</si>
  <si>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</si>
  <si>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</si>
  <si>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</si>
  <si>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</si>
  <si>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</si>
  <si>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</si>
  <si>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</si>
  <si>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</si>
  <si>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</si>
  <si>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</si>
  <si>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</si>
  <si>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</si>
  <si>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</si>
  <si>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</si>
  <si>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</si>
  <si>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</si>
  <si>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</si>
  <si>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</si>
  <si>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</si>
  <si>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</si>
  <si>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</si>
  <si>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</si>
  <si>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</si>
  <si>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</si>
  <si>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</si>
  <si>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</si>
  <si>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</si>
  <si>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</si>
  <si>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</si>
  <si>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</si>
  <si>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</si>
  <si>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</si>
  <si>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</si>
  <si>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</si>
  <si>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</si>
  <si>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</si>
  <si>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</si>
  <si>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</si>
  <si>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</si>
  <si>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</si>
  <si>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</si>
  <si>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</si>
  <si>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</si>
  <si>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</si>
  <si>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</si>
  <si>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</si>
  <si>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</si>
  <si>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</si>
  <si>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</si>
  <si>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</si>
  <si>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</si>
  <si>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</si>
  <si>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</si>
  <si>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</si>
  <si>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</si>
  <si>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</si>
  <si>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</si>
  <si>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</si>
  <si>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</si>
  <si>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</si>
  <si>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</si>
  <si>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</si>
  <si>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</si>
  <si>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</si>
  <si>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</si>
  <si>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</si>
  <si>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</si>
  <si>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</si>
  <si>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</si>
  <si>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</si>
  <si>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</si>
  <si>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</si>
  <si>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</si>
  <si>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</si>
  <si>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</si>
  <si>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</si>
  <si>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</si>
  <si>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</si>
  <si>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</si>
  <si>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</si>
  <si>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</si>
  <si>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</si>
  <si>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</si>
  <si>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</si>
  <si>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</si>
  <si>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</si>
  <si>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</si>
  <si>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</si>
  <si>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</si>
  <si>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</si>
  <si>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</si>
  <si>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</si>
  <si>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</si>
  <si>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</si>
  <si>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</si>
  <si>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</si>
  <si>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</si>
  <si>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</si>
  <si>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</si>
  <si>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</si>
  <si>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</si>
  <si>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</si>
  <si>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</si>
  <si>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</si>
  <si>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</si>
  <si>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</si>
  <si>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</si>
  <si>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</si>
  <si>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</si>
  <si>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</si>
  <si>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</si>
  <si>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</si>
  <si>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</si>
  <si>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</si>
  <si>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</si>
  <si>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</si>
  <si>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</si>
  <si>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</si>
  <si>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</si>
  <si>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</si>
  <si>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</si>
  <si>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</si>
  <si>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</si>
  <si>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</si>
  <si>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</si>
  <si>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</si>
  <si>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</si>
  <si>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</si>
  <si>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</si>
  <si>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</si>
  <si>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</si>
  <si>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</si>
  <si>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</si>
  <si>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</si>
  <si>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</si>
  <si>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</si>
  <si>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</si>
  <si>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</si>
  <si>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</si>
  <si>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</si>
  <si>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</si>
  <si>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</si>
  <si>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</si>
  <si>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</si>
  <si>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</si>
  <si>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</si>
  <si>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</si>
  <si>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</si>
  <si>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</si>
  <si>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</si>
  <si>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</si>
  <si>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</si>
  <si>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</si>
  <si>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</si>
  <si>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</si>
  <si>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</si>
  <si>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</si>
  <si>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</si>
  <si>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</si>
  <si>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</si>
  <si>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</si>
  <si>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</si>
  <si>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</si>
  <si>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</si>
  <si>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</si>
  <si>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</si>
  <si>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</si>
  <si>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</si>
  <si>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</si>
  <si>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</si>
  <si>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</si>
  <si>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</si>
  <si>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</si>
  <si>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</si>
  <si>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</si>
  <si>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</si>
  <si>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</si>
  <si>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</si>
  <si>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</si>
  <si>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</si>
  <si>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</si>
  <si>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</si>
  <si>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</si>
  <si>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</si>
  <si>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</si>
  <si>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</si>
  <si>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</si>
  <si>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</si>
  <si>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</si>
  <si>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</si>
  <si>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</si>
  <si>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</si>
  <si>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</si>
  <si>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</si>
  <si>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</si>
  <si>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</si>
  <si>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</si>
  <si>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</si>
  <si>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</si>
  <si>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</si>
  <si>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</si>
  <si>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</si>
  <si>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</si>
  <si>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</si>
  <si>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</si>
  <si>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</si>
  <si>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</si>
  <si>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</si>
  <si>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</si>
  <si>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</si>
  <si>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</si>
  <si>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</si>
  <si>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</si>
  <si>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</si>
  <si>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</si>
  <si>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</si>
  <si>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Исполнитель: ФИО, должность, тел.: 8 (3466) _____________________________________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</si>
  <si>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</si>
  <si>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</si>
  <si>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</si>
  <si>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</si>
  <si>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</si>
  <si>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</si>
  <si>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</si>
  <si>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</si>
  <si>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</si>
  <si>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</si>
  <si>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</si>
  <si>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</si>
  <si>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</si>
  <si>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</si>
  <si>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</si>
  <si>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</si>
  <si>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</si>
  <si>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</si>
  <si>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</si>
  <si>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</si>
  <si>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</si>
  <si>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</si>
  <si>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</si>
  <si>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</si>
  <si>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</si>
  <si>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</si>
  <si>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</si>
  <si>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</si>
  <si>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</si>
  <si>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</si>
  <si>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</si>
  <si>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</si>
  <si>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</si>
  <si>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</si>
  <si>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</si>
  <si>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</si>
  <si>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</si>
  <si>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</si>
  <si>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</si>
  <si>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</si>
  <si>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</si>
  <si>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</si>
  <si>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</si>
  <si>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</si>
  <si>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</si>
  <si>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</si>
  <si>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</si>
  <si>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Руководитель  структурного подразделения администрации района (муниципального учреждения района)__________________________ (Ф.И.О. подпись)</t>
  </si>
  <si>
    <t>Руководитель структурного подзразделения администрации района(муниципальго учреждения района)______________________</t>
  </si>
  <si>
    <t>Начальник отдела  проектной деятельности упраления экономики  администрации района___________________ (Ф.И.О. подпись)</t>
  </si>
  <si>
    <r>
      <t xml:space="preserve">по муниципальной программе </t>
    </r>
    <r>
      <rPr>
        <b/>
        <u/>
        <sz val="10"/>
        <rFont val="Times New Roman"/>
        <family val="1"/>
        <charset val="204"/>
      </rPr>
      <t>«Повышение эффективности управле-ния Нижневартовским районом»</t>
    </r>
  </si>
  <si>
    <t>реализации  муниципальной программы «Повышение эффективности управле-ния Нижневартовским районом» от 18.11.2020 № 1760</t>
  </si>
  <si>
    <t>График (сетевой график)</t>
  </si>
  <si>
    <t>Подпрограмма 1.Обеспечение деятельности органов местного самоуправления Нижневартовского района</t>
  </si>
  <si>
    <t>Обеспечение выполнения полномочий администрации Нижневартовского района</t>
  </si>
  <si>
    <t>Обеспечение выполнения полномочий Думы Нижневартовского района</t>
  </si>
  <si>
    <t xml:space="preserve"> Расходы на обеспечение деятельности муниципального автономного учреждения Нижневартовского района  «Многофункциональный центр предоставления государственных и муниципальных услуг»</t>
  </si>
  <si>
    <t>план на  2021 год *</t>
  </si>
  <si>
    <t>Подпрограмма 2. Осуществление материально-технического обеспечения деятельности органов местного самоуправления</t>
  </si>
  <si>
    <t>Материально-техническое и организационное обеспечение служебной деятельности органов местного самоуправления</t>
  </si>
  <si>
    <t>Подпрограмма 3. Поддержка средств массовой информации</t>
  </si>
  <si>
    <t>3.2.</t>
  </si>
  <si>
    <t>Итого по подпрограмме 3</t>
  </si>
  <si>
    <t xml:space="preserve">Соисполнитель 1 (муниципальное казенное учреждение «Учреждение по материально-техническому обеспечению деятельности органов местного самоуправления»)
</t>
  </si>
  <si>
    <t xml:space="preserve">Соисполнитель 2 (муниципальное казенное учреждение «Редакция районной газеты «Новости Приобья»)
</t>
  </si>
  <si>
    <t xml:space="preserve">Соисполнитель 3 (муниципальное бюджетное учреждение «Телевидение Нижневартовского района»)
</t>
  </si>
  <si>
    <t xml:space="preserve">Ответственный исполнитель (управление учета и тчетности администрации района )
</t>
  </si>
  <si>
    <t>Обеспечение выполнения полномочий и функций органов местного самоуправления Нижневартовского района, в процентах</t>
  </si>
  <si>
    <t>Количество заключенных контрактов (договоров) на предоставление услуг и работ на организацию хозяйственного обеспечения деятельности, содержание материально-технической базы органов местного самоуправления, шт.</t>
  </si>
  <si>
    <t>Количество печатных страниц, шт.</t>
  </si>
  <si>
    <t>Объем тиража, печат. лист</t>
  </si>
  <si>
    <t>Уровень удовлетворенности населения качеством выполняемых работ по обеспечению жителей района информационным обслуживанием</t>
  </si>
  <si>
    <t>Значение показателя на 2021 год</t>
  </si>
  <si>
    <t>Целевые показатели муниципальной программы «Повышение эффективности управле-ния Нижневартовским районом»</t>
  </si>
  <si>
    <t>3.3.</t>
  </si>
  <si>
    <t>Субсидии муниципальному унитарному полиграфическому предприятию Издательство «Приобье» на приобретение основных средств</t>
  </si>
  <si>
    <t>Организация выпуска периодического печатного издания – газеты «Новости Приобья</t>
  </si>
  <si>
    <t>Организация функционирования телевещания</t>
  </si>
  <si>
    <t>муниципальное казенное учреждение «Редакция районной газеты «Новости Приобья»</t>
  </si>
  <si>
    <t>муниципальное бюджетное учреждение «Телевидение Нижневартовского района»</t>
  </si>
  <si>
    <t>управление общественных связей и информационной политики администрации района</t>
  </si>
  <si>
    <t>муниципальное казенное учреждение «Учреждение по материально-техническому обеспечению деятельности органов местного самоуправления»</t>
  </si>
  <si>
    <t>управление учета и отчетности администрации района</t>
  </si>
  <si>
    <t xml:space="preserve">Соисполнитель 4 (управление общественных связей и информационной политики администрации района)
</t>
  </si>
  <si>
    <t xml:space="preserve">Ответственный исполнитель (управление учета и отчетности администрации района )
</t>
  </si>
  <si>
    <t>Руководитель  структурного подразделения администрации района (муниципального учреждения района)__________________________ Костромина О.С.</t>
  </si>
  <si>
    <t>Исполнитель: ФИО, должность, тел.: 8 (3466) 498771    Змитрукевич С.В.</t>
  </si>
  <si>
    <t>Костромина О.С.</t>
  </si>
  <si>
    <t>Исполнитель: ФИО, должность, тел.: 8 (3466) 498771 Змитрукевич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</si>
</sst>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3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66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72" xfId="2" applyNumberFormat="1" applyFont="1" applyFill="1" applyBorder="1" applyAlignment="1" applyProtection="1">
      <alignment horizontal="right" vertical="top" wrapText="1"/>
    </xf>
    <xf numFmtId="169" fontId="18" fillId="0" borderId="38" xfId="2" applyNumberFormat="1" applyFont="1" applyFill="1" applyBorder="1" applyAlignment="1" applyProtection="1">
      <alignment horizontal="right" vertical="top" wrapText="1"/>
    </xf>
    <xf numFmtId="169" fontId="18" fillId="0" borderId="70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33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4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58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69" fontId="22" fillId="0" borderId="34" xfId="2" applyNumberFormat="1" applyFont="1" applyFill="1" applyBorder="1" applyAlignment="1" applyProtection="1">
      <alignment horizontal="right" vertical="top" wrapText="1"/>
    </xf>
    <xf numFmtId="169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71" xfId="2" applyNumberFormat="1" applyFont="1" applyFill="1" applyBorder="1" applyAlignment="1" applyProtection="1">
      <alignment horizontal="right" vertical="top" wrapText="1"/>
    </xf>
    <xf numFmtId="169" fontId="19" fillId="0" borderId="69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4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1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9" fontId="18" fillId="0" borderId="68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63" xfId="2" applyNumberFormat="1" applyFont="1" applyFill="1" applyBorder="1" applyAlignment="1" applyProtection="1">
      <alignment horizontal="right" vertical="top" wrapText="1"/>
    </xf>
    <xf numFmtId="169" fontId="18" fillId="0" borderId="4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63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69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9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6" xfId="2" applyNumberFormat="1" applyFont="1" applyFill="1" applyBorder="1" applyAlignment="1" applyProtection="1">
      <alignment horizontal="right" vertical="top" wrapText="1"/>
    </xf>
    <xf numFmtId="169" fontId="19" fillId="0" borderId="68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6" xfId="2" applyNumberFormat="1" applyFont="1" applyFill="1" applyBorder="1" applyAlignment="1" applyProtection="1">
      <alignment horizontal="right" vertical="top" wrapText="1"/>
    </xf>
    <xf numFmtId="10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3" xfId="2" applyNumberFormat="1" applyFont="1" applyFill="1" applyBorder="1" applyAlignment="1" applyProtection="1">
      <alignment horizontal="right" vertical="top" wrapText="1"/>
    </xf>
    <xf numFmtId="169" fontId="19" fillId="0" borderId="73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3" xfId="2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74" xfId="2" applyNumberFormat="1" applyFont="1" applyFill="1" applyBorder="1" applyAlignment="1" applyProtection="1">
      <alignment horizontal="right" vertical="top" wrapText="1"/>
    </xf>
    <xf numFmtId="165" fontId="18" fillId="0" borderId="56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75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10" fontId="19" fillId="0" borderId="67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73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 applyProtection="1">
      <alignment vertical="top" wrapText="1"/>
      <protection locked="0"/>
    </xf>
    <xf numFmtId="170" fontId="19" fillId="0" borderId="1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169" fontId="19" fillId="0" borderId="1" xfId="2" applyNumberFormat="1" applyFont="1" applyFill="1" applyBorder="1" applyAlignment="1" applyProtection="1">
      <alignment horizontal="center" vertical="top" wrapText="1"/>
    </xf>
    <xf numFmtId="169" fontId="19" fillId="0" borderId="44" xfId="2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center" vertical="center" wrapText="1"/>
    </xf>
    <xf numFmtId="169" fontId="18" fillId="0" borderId="1" xfId="2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10" fontId="18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169" fontId="18" fillId="0" borderId="1" xfId="2" applyNumberFormat="1" applyFont="1" applyFill="1" applyBorder="1" applyAlignment="1" applyProtection="1">
      <alignment vertical="center" wrapText="1"/>
    </xf>
    <xf numFmtId="169" fontId="19" fillId="0" borderId="1" xfId="2" applyNumberFormat="1" applyFont="1" applyFill="1" applyBorder="1" applyAlignment="1" applyProtection="1">
      <alignment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/>
    </xf>
    <xf numFmtId="3" fontId="19" fillId="0" borderId="1" xfId="0" applyNumberFormat="1" applyFont="1" applyFill="1" applyBorder="1" applyAlignment="1" applyProtection="1">
      <alignment horizontal="center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 wrapText="1"/>
    </xf>
    <xf numFmtId="170" fontId="19" fillId="0" borderId="1" xfId="2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37" fillId="0" borderId="1" xfId="0" applyFont="1" applyBorder="1" applyAlignment="1">
      <alignment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vertical="center" wrapText="1"/>
    </xf>
    <xf numFmtId="171" fontId="19" fillId="0" borderId="1" xfId="2" applyNumberFormat="1" applyFont="1" applyBorder="1" applyAlignment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vertical="center" wrapText="1"/>
    </xf>
    <xf numFmtId="169" fontId="19" fillId="0" borderId="10" xfId="2" applyNumberFormat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wrapText="1"/>
    </xf>
    <xf numFmtId="167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center" vertical="top" wrapText="1"/>
    </xf>
    <xf numFmtId="166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2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top" wrapText="1"/>
    </xf>
    <xf numFmtId="166" fontId="19" fillId="0" borderId="30" xfId="2" applyNumberFormat="1" applyFont="1" applyFill="1" applyBorder="1" applyAlignment="1" applyProtection="1">
      <alignment horizontal="center" vertical="top" wrapText="1"/>
    </xf>
    <xf numFmtId="166" fontId="19" fillId="0" borderId="10" xfId="2" applyNumberFormat="1" applyFont="1" applyFill="1" applyBorder="1" applyAlignment="1" applyProtection="1">
      <alignment horizontal="center" vertical="top" wrapText="1"/>
    </xf>
    <xf numFmtId="166" fontId="18" fillId="0" borderId="2" xfId="2" applyNumberFormat="1" applyFont="1" applyFill="1" applyBorder="1" applyAlignment="1" applyProtection="1">
      <alignment horizontal="center" vertical="top" wrapText="1"/>
    </xf>
    <xf numFmtId="166" fontId="22" fillId="0" borderId="75" xfId="2" applyNumberFormat="1" applyFont="1" applyFill="1" applyBorder="1" applyAlignment="1" applyProtection="1">
      <alignment horizontal="center" vertical="top" wrapText="1"/>
    </xf>
    <xf numFmtId="166" fontId="22" fillId="0" borderId="34" xfId="2" applyNumberFormat="1" applyFont="1" applyFill="1" applyBorder="1" applyAlignment="1" applyProtection="1">
      <alignment horizontal="center" vertical="top" wrapText="1"/>
    </xf>
    <xf numFmtId="166" fontId="15" fillId="0" borderId="1" xfId="0" applyNumberFormat="1" applyFont="1" applyBorder="1" applyAlignment="1">
      <alignment horizontal="center" vertical="center"/>
    </xf>
    <xf numFmtId="166" fontId="19" fillId="0" borderId="44" xfId="2" applyNumberFormat="1" applyFont="1" applyFill="1" applyBorder="1" applyAlignment="1" applyProtection="1">
      <alignment horizontal="center" vertical="top" wrapText="1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167" fontId="18" fillId="0" borderId="1" xfId="2" applyNumberFormat="1" applyFont="1" applyFill="1" applyBorder="1" applyAlignment="1" applyProtection="1">
      <alignment horizontal="center" vertical="top" wrapText="1"/>
    </xf>
    <xf numFmtId="166" fontId="22" fillId="0" borderId="1" xfId="2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6" fontId="16" fillId="0" borderId="0" xfId="0" applyNumberFormat="1" applyFont="1" applyFill="1" applyBorder="1" applyAlignment="1" applyProtection="1">
      <alignment horizontal="justify" vertical="top" wrapText="1"/>
    </xf>
    <xf numFmtId="167" fontId="19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9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1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10" xfId="0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65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6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19" xfId="0" applyFill="1" applyBorder="1"/>
    <xf numFmtId="0" fontId="0" fillId="0" borderId="0" xfId="0" applyFill="1" applyBorder="1"/>
    <xf numFmtId="0" fontId="0" fillId="0" borderId="8" xfId="0" applyBorder="1"/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6" fillId="0" borderId="10" xfId="0" applyNumberFormat="1" applyFont="1" applyFill="1" applyBorder="1" applyAlignment="1" applyProtection="1">
      <alignment horizontal="left" vertical="top" wrapText="1"/>
    </xf>
    <xf numFmtId="165" fontId="6" fillId="0" borderId="8" xfId="0" applyNumberFormat="1" applyFont="1" applyFill="1" applyBorder="1" applyAlignment="1" applyProtection="1">
      <alignment horizontal="left" vertical="top" wrapText="1"/>
    </xf>
    <xf numFmtId="165" fontId="6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165" fontId="3" fillId="0" borderId="5" xfId="0" applyNumberFormat="1" applyFont="1" applyFill="1" applyBorder="1" applyAlignment="1" applyProtection="1">
      <alignment horizontal="left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26" t="s">
        <v>39</v>
      </c>
      <c r="B1" s="427"/>
      <c r="C1" s="428" t="s">
        <v>40</v>
      </c>
      <c r="D1" s="420" t="s">
        <v>44</v>
      </c>
      <c r="E1" s="421"/>
      <c r="F1" s="422"/>
      <c r="G1" s="420" t="s">
        <v>17</v>
      </c>
      <c r="H1" s="421"/>
      <c r="I1" s="422"/>
      <c r="J1" s="420" t="s">
        <v>18</v>
      </c>
      <c r="K1" s="421"/>
      <c r="L1" s="422"/>
      <c r="M1" s="420" t="s">
        <v>22</v>
      </c>
      <c r="N1" s="421"/>
      <c r="O1" s="422"/>
      <c r="P1" s="423" t="s">
        <v>23</v>
      </c>
      <c r="Q1" s="424"/>
      <c r="R1" s="420" t="s">
        <v>24</v>
      </c>
      <c r="S1" s="421"/>
      <c r="T1" s="422"/>
      <c r="U1" s="420" t="s">
        <v>25</v>
      </c>
      <c r="V1" s="421"/>
      <c r="W1" s="422"/>
      <c r="X1" s="423" t="s">
        <v>26</v>
      </c>
      <c r="Y1" s="425"/>
      <c r="Z1" s="424"/>
      <c r="AA1" s="423" t="s">
        <v>27</v>
      </c>
      <c r="AB1" s="424"/>
      <c r="AC1" s="420" t="s">
        <v>28</v>
      </c>
      <c r="AD1" s="421"/>
      <c r="AE1" s="422"/>
      <c r="AF1" s="420" t="s">
        <v>29</v>
      </c>
      <c r="AG1" s="421"/>
      <c r="AH1" s="422"/>
      <c r="AI1" s="420" t="s">
        <v>30</v>
      </c>
      <c r="AJ1" s="421"/>
      <c r="AK1" s="422"/>
      <c r="AL1" s="423" t="s">
        <v>31</v>
      </c>
      <c r="AM1" s="424"/>
      <c r="AN1" s="420" t="s">
        <v>32</v>
      </c>
      <c r="AO1" s="421"/>
      <c r="AP1" s="422"/>
      <c r="AQ1" s="420" t="s">
        <v>33</v>
      </c>
      <c r="AR1" s="421"/>
      <c r="AS1" s="422"/>
      <c r="AT1" s="420" t="s">
        <v>34</v>
      </c>
      <c r="AU1" s="421"/>
      <c r="AV1" s="422"/>
    </row>
    <row r="2" spans="1:48" ht="39" customHeight="1" x14ac:dyDescent="0.25">
      <c r="A2" s="427"/>
      <c r="B2" s="427"/>
      <c r="C2" s="42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28" t="s">
        <v>82</v>
      </c>
      <c r="B3" s="42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28"/>
      <c r="B4" s="42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28"/>
      <c r="B5" s="42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28"/>
      <c r="B6" s="42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28"/>
      <c r="B7" s="42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28"/>
      <c r="B8" s="42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28"/>
      <c r="B9" s="42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29" t="s">
        <v>57</v>
      </c>
      <c r="B1" s="429"/>
      <c r="C1" s="429"/>
      <c r="D1" s="429"/>
      <c r="E1" s="429"/>
    </row>
    <row r="2" spans="1:5" x14ac:dyDescent="0.25">
      <c r="A2" s="12"/>
      <c r="B2" s="12"/>
      <c r="C2" s="12"/>
      <c r="D2" s="12"/>
      <c r="E2" s="12"/>
    </row>
    <row r="3" spans="1:5" x14ac:dyDescent="0.25">
      <c r="A3" s="430" t="s">
        <v>129</v>
      </c>
      <c r="B3" s="430"/>
      <c r="C3" s="430"/>
      <c r="D3" s="430"/>
      <c r="E3" s="430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31" t="s">
        <v>78</v>
      </c>
      <c r="B26" s="431"/>
      <c r="C26" s="431"/>
      <c r="D26" s="431"/>
      <c r="E26" s="43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31" t="s">
        <v>79</v>
      </c>
      <c r="B28" s="431"/>
      <c r="C28" s="431"/>
      <c r="D28" s="431"/>
      <c r="E28" s="431"/>
    </row>
    <row r="29" spans="1:5" x14ac:dyDescent="0.25">
      <c r="A29" s="431"/>
      <c r="B29" s="431"/>
      <c r="C29" s="431"/>
      <c r="D29" s="431"/>
      <c r="E29" s="43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54" t="s">
        <v>45</v>
      </c>
      <c r="C3" s="45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42" t="s">
        <v>1</v>
      </c>
      <c r="B5" s="43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442"/>
      <c r="B6" s="43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42"/>
      <c r="B7" s="43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42" t="s">
        <v>3</v>
      </c>
      <c r="B8" s="43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55" t="s">
        <v>204</v>
      </c>
      <c r="N8" s="456"/>
      <c r="O8" s="457"/>
      <c r="P8" s="56"/>
      <c r="Q8" s="56"/>
    </row>
    <row r="9" spans="1:256" ht="33.950000000000003" customHeight="1" x14ac:dyDescent="0.2">
      <c r="A9" s="442"/>
      <c r="B9" s="43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42" t="s">
        <v>4</v>
      </c>
      <c r="B10" s="43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42"/>
      <c r="B11" s="43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42" t="s">
        <v>5</v>
      </c>
      <c r="B12" s="43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42"/>
      <c r="B13" s="43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42" t="s">
        <v>9</v>
      </c>
      <c r="B14" s="43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42"/>
      <c r="B15" s="43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38"/>
      <c r="AJ16" s="438"/>
      <c r="AK16" s="438"/>
      <c r="AZ16" s="438"/>
      <c r="BA16" s="438"/>
      <c r="BB16" s="438"/>
      <c r="BQ16" s="438"/>
      <c r="BR16" s="438"/>
      <c r="BS16" s="438"/>
      <c r="CH16" s="438"/>
      <c r="CI16" s="438"/>
      <c r="CJ16" s="438"/>
      <c r="CY16" s="438"/>
      <c r="CZ16" s="438"/>
      <c r="DA16" s="438"/>
      <c r="DP16" s="438"/>
      <c r="DQ16" s="438"/>
      <c r="DR16" s="438"/>
      <c r="EG16" s="438"/>
      <c r="EH16" s="438"/>
      <c r="EI16" s="438"/>
      <c r="EX16" s="438"/>
      <c r="EY16" s="438"/>
      <c r="EZ16" s="438"/>
      <c r="FO16" s="438"/>
      <c r="FP16" s="438"/>
      <c r="FQ16" s="438"/>
      <c r="GF16" s="438"/>
      <c r="GG16" s="438"/>
      <c r="GH16" s="438"/>
      <c r="GW16" s="438"/>
      <c r="GX16" s="438"/>
      <c r="GY16" s="438"/>
      <c r="HN16" s="438"/>
      <c r="HO16" s="438"/>
      <c r="HP16" s="438"/>
      <c r="IE16" s="438"/>
      <c r="IF16" s="438"/>
      <c r="IG16" s="438"/>
      <c r="IV16" s="438"/>
    </row>
    <row r="17" spans="1:17" ht="320.25" customHeight="1" x14ac:dyDescent="0.2">
      <c r="A17" s="442" t="s">
        <v>6</v>
      </c>
      <c r="B17" s="43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42"/>
      <c r="B18" s="43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42" t="s">
        <v>7</v>
      </c>
      <c r="B19" s="43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42"/>
      <c r="B20" s="43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42" t="s">
        <v>8</v>
      </c>
      <c r="B21" s="43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42"/>
      <c r="B22" s="43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47" t="s">
        <v>14</v>
      </c>
      <c r="B23" s="44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48"/>
      <c r="B24" s="44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46" t="s">
        <v>15</v>
      </c>
      <c r="B25" s="44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46"/>
      <c r="B26" s="44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42" t="s">
        <v>93</v>
      </c>
      <c r="B31" s="43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42"/>
      <c r="B32" s="43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42" t="s">
        <v>95</v>
      </c>
      <c r="B34" s="43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42"/>
      <c r="B35" s="43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51" t="s">
        <v>97</v>
      </c>
      <c r="B36" s="44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52"/>
      <c r="B37" s="44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42" t="s">
        <v>99</v>
      </c>
      <c r="B39" s="43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39" t="s">
        <v>246</v>
      </c>
      <c r="I39" s="440"/>
      <c r="J39" s="440"/>
      <c r="K39" s="440"/>
      <c r="L39" s="440"/>
      <c r="M39" s="440"/>
      <c r="N39" s="440"/>
      <c r="O39" s="441"/>
      <c r="P39" s="55" t="s">
        <v>188</v>
      </c>
      <c r="Q39" s="56"/>
    </row>
    <row r="40" spans="1:17" ht="39.950000000000003" customHeight="1" x14ac:dyDescent="0.2">
      <c r="A40" s="442" t="s">
        <v>10</v>
      </c>
      <c r="B40" s="43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42" t="s">
        <v>100</v>
      </c>
      <c r="B41" s="43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42"/>
      <c r="B42" s="43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42" t="s">
        <v>102</v>
      </c>
      <c r="B43" s="43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34" t="s">
        <v>191</v>
      </c>
      <c r="H43" s="435"/>
      <c r="I43" s="435"/>
      <c r="J43" s="435"/>
      <c r="K43" s="435"/>
      <c r="L43" s="435"/>
      <c r="M43" s="435"/>
      <c r="N43" s="435"/>
      <c r="O43" s="436"/>
      <c r="P43" s="56"/>
      <c r="Q43" s="56"/>
    </row>
    <row r="44" spans="1:17" ht="39.950000000000003" customHeight="1" x14ac:dyDescent="0.2">
      <c r="A44" s="442"/>
      <c r="B44" s="43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42" t="s">
        <v>104</v>
      </c>
      <c r="B45" s="43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42" t="s">
        <v>12</v>
      </c>
      <c r="B46" s="43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49" t="s">
        <v>107</v>
      </c>
      <c r="B47" s="44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50"/>
      <c r="B48" s="44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49" t="s">
        <v>108</v>
      </c>
      <c r="B49" s="44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50"/>
      <c r="B50" s="44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42" t="s">
        <v>110</v>
      </c>
      <c r="B51" s="43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42"/>
      <c r="B52" s="43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42" t="s">
        <v>113</v>
      </c>
      <c r="B53" s="43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42"/>
      <c r="B54" s="43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42" t="s">
        <v>114</v>
      </c>
      <c r="B55" s="43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42"/>
      <c r="B56" s="43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42" t="s">
        <v>116</v>
      </c>
      <c r="B57" s="437" t="s">
        <v>117</v>
      </c>
      <c r="C57" s="53" t="s">
        <v>20</v>
      </c>
      <c r="D57" s="93" t="s">
        <v>234</v>
      </c>
      <c r="E57" s="92"/>
      <c r="F57" s="92" t="s">
        <v>235</v>
      </c>
      <c r="G57" s="458" t="s">
        <v>232</v>
      </c>
      <c r="H57" s="458"/>
      <c r="I57" s="92" t="s">
        <v>236</v>
      </c>
      <c r="J57" s="92" t="s">
        <v>237</v>
      </c>
      <c r="K57" s="455" t="s">
        <v>238</v>
      </c>
      <c r="L57" s="456"/>
      <c r="M57" s="456"/>
      <c r="N57" s="456"/>
      <c r="O57" s="457"/>
      <c r="P57" s="88" t="s">
        <v>198</v>
      </c>
      <c r="Q57" s="56"/>
    </row>
    <row r="58" spans="1:17" ht="39.950000000000003" customHeight="1" x14ac:dyDescent="0.2">
      <c r="A58" s="442"/>
      <c r="B58" s="43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47" t="s">
        <v>119</v>
      </c>
      <c r="B59" s="447" t="s">
        <v>118</v>
      </c>
      <c r="C59" s="44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53"/>
      <c r="B60" s="453"/>
      <c r="C60" s="45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53"/>
      <c r="B61" s="453"/>
      <c r="C61" s="44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48"/>
      <c r="B62" s="44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42" t="s">
        <v>120</v>
      </c>
      <c r="B63" s="43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42"/>
      <c r="B64" s="43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46" t="s">
        <v>122</v>
      </c>
      <c r="B65" s="44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46"/>
      <c r="B66" s="44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42" t="s">
        <v>124</v>
      </c>
      <c r="B67" s="43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42"/>
      <c r="B68" s="43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49" t="s">
        <v>126</v>
      </c>
      <c r="B69" s="44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50"/>
      <c r="B70" s="44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32" t="s">
        <v>254</v>
      </c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33" t="s">
        <v>215</v>
      </c>
      <c r="C79" s="433"/>
      <c r="D79" s="433"/>
      <c r="E79" s="43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24" activePane="bottomRight" state="frozen"/>
      <selection pane="topRight" activeCell="G1" sqref="G1"/>
      <selection pane="bottomLeft" activeCell="A12" sqref="A12"/>
      <selection pane="bottomRight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8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59" t="s">
        <v>313</v>
      </c>
      <c r="AZ1" s="459"/>
      <c r="BA1" s="459"/>
      <c r="BB1" s="459"/>
    </row>
    <row r="2" spans="1:54" ht="18.75" x14ac:dyDescent="0.25">
      <c r="BB2" s="228" t="s">
        <v>272</v>
      </c>
    </row>
    <row r="3" spans="1:54" s="110" customFormat="1" ht="24" customHeight="1" x14ac:dyDescent="0.25">
      <c r="A3" s="521" t="s">
        <v>323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</row>
    <row r="4" spans="1:54" s="96" customFormat="1" ht="17.25" customHeight="1" x14ac:dyDescent="0.25">
      <c r="A4" s="522" t="s">
        <v>322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</row>
    <row r="5" spans="1:54" s="97" customFormat="1" ht="24" customHeight="1" x14ac:dyDescent="0.25">
      <c r="A5" s="523" t="s">
        <v>262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</row>
    <row r="6" spans="1:54" s="97" customFormat="1" ht="24" customHeight="1" x14ac:dyDescent="0.25">
      <c r="A6" s="484" t="s">
        <v>312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</row>
    <row r="7" spans="1:54" ht="13.5" thickBot="1" x14ac:dyDescent="0.3">
      <c r="A7" s="524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524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25">
      <c r="A8" s="525" t="s">
        <v>0</v>
      </c>
      <c r="B8" s="528" t="s">
        <v>266</v>
      </c>
      <c r="C8" s="528" t="s">
        <v>259</v>
      </c>
      <c r="D8" s="528" t="s">
        <v>40</v>
      </c>
      <c r="E8" s="531" t="s">
        <v>256</v>
      </c>
      <c r="F8" s="532"/>
      <c r="G8" s="533"/>
      <c r="H8" s="534" t="s">
        <v>255</v>
      </c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5"/>
      <c r="AZ8" s="535"/>
      <c r="BA8" s="536"/>
      <c r="BB8" s="537" t="s">
        <v>303</v>
      </c>
    </row>
    <row r="9" spans="1:54" ht="28.5" customHeight="1" x14ac:dyDescent="0.25">
      <c r="A9" s="526"/>
      <c r="B9" s="529"/>
      <c r="C9" s="529"/>
      <c r="D9" s="529"/>
      <c r="E9" s="540" t="s">
        <v>328</v>
      </c>
      <c r="F9" s="540" t="s">
        <v>278</v>
      </c>
      <c r="G9" s="541" t="s">
        <v>19</v>
      </c>
      <c r="H9" s="543" t="s">
        <v>17</v>
      </c>
      <c r="I9" s="544"/>
      <c r="J9" s="545"/>
      <c r="K9" s="500" t="s">
        <v>18</v>
      </c>
      <c r="L9" s="501"/>
      <c r="M9" s="502"/>
      <c r="N9" s="500" t="s">
        <v>22</v>
      </c>
      <c r="O9" s="501"/>
      <c r="P9" s="502"/>
      <c r="Q9" s="500" t="s">
        <v>24</v>
      </c>
      <c r="R9" s="501"/>
      <c r="S9" s="502"/>
      <c r="T9" s="500" t="s">
        <v>25</v>
      </c>
      <c r="U9" s="501"/>
      <c r="V9" s="502"/>
      <c r="W9" s="500" t="s">
        <v>26</v>
      </c>
      <c r="X9" s="501"/>
      <c r="Y9" s="502"/>
      <c r="Z9" s="500" t="s">
        <v>28</v>
      </c>
      <c r="AA9" s="501"/>
      <c r="AB9" s="501"/>
      <c r="AC9" s="509"/>
      <c r="AD9" s="510"/>
      <c r="AE9" s="500" t="s">
        <v>29</v>
      </c>
      <c r="AF9" s="501"/>
      <c r="AG9" s="501"/>
      <c r="AH9" s="509"/>
      <c r="AI9" s="510"/>
      <c r="AJ9" s="500" t="s">
        <v>30</v>
      </c>
      <c r="AK9" s="501"/>
      <c r="AL9" s="501"/>
      <c r="AM9" s="509"/>
      <c r="AN9" s="510"/>
      <c r="AO9" s="500" t="s">
        <v>32</v>
      </c>
      <c r="AP9" s="501"/>
      <c r="AQ9" s="501"/>
      <c r="AR9" s="509"/>
      <c r="AS9" s="510"/>
      <c r="AT9" s="500" t="s">
        <v>33</v>
      </c>
      <c r="AU9" s="501"/>
      <c r="AV9" s="501"/>
      <c r="AW9" s="509"/>
      <c r="AX9" s="510"/>
      <c r="AY9" s="500" t="s">
        <v>34</v>
      </c>
      <c r="AZ9" s="501"/>
      <c r="BA9" s="502"/>
      <c r="BB9" s="538"/>
    </row>
    <row r="10" spans="1:54" ht="55.5" customHeight="1" x14ac:dyDescent="0.25">
      <c r="A10" s="527"/>
      <c r="B10" s="530"/>
      <c r="C10" s="530"/>
      <c r="D10" s="530"/>
      <c r="E10" s="530"/>
      <c r="F10" s="530"/>
      <c r="G10" s="542"/>
      <c r="H10" s="125" t="s">
        <v>20</v>
      </c>
      <c r="I10" s="126" t="s">
        <v>21</v>
      </c>
      <c r="J10" s="127" t="s">
        <v>19</v>
      </c>
      <c r="K10" s="126" t="s">
        <v>20</v>
      </c>
      <c r="L10" s="126" t="s">
        <v>21</v>
      </c>
      <c r="M10" s="127" t="s">
        <v>19</v>
      </c>
      <c r="N10" s="128" t="s">
        <v>20</v>
      </c>
      <c r="O10" s="126" t="s">
        <v>21</v>
      </c>
      <c r="P10" s="129" t="s">
        <v>19</v>
      </c>
      <c r="Q10" s="130" t="s">
        <v>20</v>
      </c>
      <c r="R10" s="126" t="s">
        <v>21</v>
      </c>
      <c r="S10" s="129" t="s">
        <v>19</v>
      </c>
      <c r="T10" s="130" t="s">
        <v>20</v>
      </c>
      <c r="U10" s="126" t="s">
        <v>21</v>
      </c>
      <c r="V10" s="129" t="s">
        <v>19</v>
      </c>
      <c r="W10" s="130" t="s">
        <v>20</v>
      </c>
      <c r="X10" s="126" t="s">
        <v>21</v>
      </c>
      <c r="Y10" s="129" t="s">
        <v>19</v>
      </c>
      <c r="Z10" s="130" t="s">
        <v>20</v>
      </c>
      <c r="AA10" s="126" t="s">
        <v>21</v>
      </c>
      <c r="AB10" s="129" t="s">
        <v>19</v>
      </c>
      <c r="AC10" s="126" t="s">
        <v>21</v>
      </c>
      <c r="AD10" s="129" t="s">
        <v>19</v>
      </c>
      <c r="AE10" s="130" t="s">
        <v>20</v>
      </c>
      <c r="AF10" s="131" t="s">
        <v>21</v>
      </c>
      <c r="AG10" s="129" t="s">
        <v>19</v>
      </c>
      <c r="AH10" s="126" t="s">
        <v>21</v>
      </c>
      <c r="AI10" s="129" t="s">
        <v>19</v>
      </c>
      <c r="AJ10" s="130" t="s">
        <v>20</v>
      </c>
      <c r="AK10" s="131" t="s">
        <v>21</v>
      </c>
      <c r="AL10" s="129" t="s">
        <v>19</v>
      </c>
      <c r="AM10" s="126" t="s">
        <v>21</v>
      </c>
      <c r="AN10" s="129" t="s">
        <v>19</v>
      </c>
      <c r="AO10" s="130" t="s">
        <v>20</v>
      </c>
      <c r="AP10" s="131" t="s">
        <v>21</v>
      </c>
      <c r="AQ10" s="129" t="s">
        <v>19</v>
      </c>
      <c r="AR10" s="126" t="s">
        <v>21</v>
      </c>
      <c r="AS10" s="129" t="s">
        <v>19</v>
      </c>
      <c r="AT10" s="130" t="s">
        <v>20</v>
      </c>
      <c r="AU10" s="131" t="s">
        <v>21</v>
      </c>
      <c r="AV10" s="129" t="s">
        <v>19</v>
      </c>
      <c r="AW10" s="126" t="s">
        <v>21</v>
      </c>
      <c r="AX10" s="129" t="s">
        <v>19</v>
      </c>
      <c r="AY10" s="130" t="s">
        <v>20</v>
      </c>
      <c r="AZ10" s="126" t="s">
        <v>21</v>
      </c>
      <c r="BA10" s="129" t="s">
        <v>19</v>
      </c>
      <c r="BB10" s="539"/>
    </row>
    <row r="11" spans="1:54" s="100" customFormat="1" ht="16.5" thickBot="1" x14ac:dyDescent="0.3">
      <c r="A11" s="132">
        <v>1</v>
      </c>
      <c r="B11" s="133">
        <v>2</v>
      </c>
      <c r="C11" s="133">
        <v>3</v>
      </c>
      <c r="D11" s="133">
        <v>4</v>
      </c>
      <c r="E11" s="134">
        <v>5</v>
      </c>
      <c r="F11" s="135">
        <v>6</v>
      </c>
      <c r="G11" s="136">
        <v>7</v>
      </c>
      <c r="H11" s="135">
        <v>8</v>
      </c>
      <c r="I11" s="137">
        <v>9</v>
      </c>
      <c r="J11" s="138">
        <v>10</v>
      </c>
      <c r="K11" s="137">
        <v>11</v>
      </c>
      <c r="L11" s="135">
        <v>12</v>
      </c>
      <c r="M11" s="138">
        <v>13</v>
      </c>
      <c r="N11" s="137">
        <v>14</v>
      </c>
      <c r="O11" s="135">
        <v>15</v>
      </c>
      <c r="P11" s="138">
        <v>16</v>
      </c>
      <c r="Q11" s="137">
        <v>17</v>
      </c>
      <c r="R11" s="135">
        <v>18</v>
      </c>
      <c r="S11" s="139">
        <v>19</v>
      </c>
      <c r="T11" s="137">
        <v>20</v>
      </c>
      <c r="U11" s="135">
        <v>21</v>
      </c>
      <c r="V11" s="139">
        <v>22</v>
      </c>
      <c r="W11" s="137">
        <v>23</v>
      </c>
      <c r="X11" s="135">
        <v>24</v>
      </c>
      <c r="Y11" s="139">
        <v>25</v>
      </c>
      <c r="Z11" s="137">
        <v>26</v>
      </c>
      <c r="AA11" s="135">
        <v>24</v>
      </c>
      <c r="AB11" s="139">
        <v>25</v>
      </c>
      <c r="AC11" s="135">
        <v>27</v>
      </c>
      <c r="AD11" s="138">
        <v>28</v>
      </c>
      <c r="AE11" s="140">
        <v>29</v>
      </c>
      <c r="AF11" s="141">
        <v>30</v>
      </c>
      <c r="AG11" s="139">
        <v>31</v>
      </c>
      <c r="AH11" s="135">
        <v>30</v>
      </c>
      <c r="AI11" s="138">
        <v>31</v>
      </c>
      <c r="AJ11" s="140">
        <v>32</v>
      </c>
      <c r="AK11" s="141">
        <v>33</v>
      </c>
      <c r="AL11" s="139">
        <v>34</v>
      </c>
      <c r="AM11" s="135">
        <v>33</v>
      </c>
      <c r="AN11" s="138">
        <v>34</v>
      </c>
      <c r="AO11" s="140">
        <v>35</v>
      </c>
      <c r="AP11" s="141">
        <v>36</v>
      </c>
      <c r="AQ11" s="139">
        <v>37</v>
      </c>
      <c r="AR11" s="135">
        <v>36</v>
      </c>
      <c r="AS11" s="138">
        <v>37</v>
      </c>
      <c r="AT11" s="140">
        <v>38</v>
      </c>
      <c r="AU11" s="141">
        <v>39</v>
      </c>
      <c r="AV11" s="139">
        <v>40</v>
      </c>
      <c r="AW11" s="135">
        <v>39</v>
      </c>
      <c r="AX11" s="138">
        <v>40</v>
      </c>
      <c r="AY11" s="135">
        <v>41</v>
      </c>
      <c r="AZ11" s="142">
        <v>42</v>
      </c>
      <c r="BA11" s="139">
        <v>43</v>
      </c>
      <c r="BB11" s="227">
        <v>44</v>
      </c>
    </row>
    <row r="12" spans="1:54" ht="19.7" customHeight="1" x14ac:dyDescent="0.25">
      <c r="A12" s="503" t="s">
        <v>277</v>
      </c>
      <c r="B12" s="504"/>
      <c r="C12" s="505"/>
      <c r="D12" s="256" t="s">
        <v>258</v>
      </c>
      <c r="E12" s="326">
        <f>E13+E14+E15</f>
        <v>719024.6</v>
      </c>
      <c r="F12" s="326">
        <f>F13+F14+F15</f>
        <v>0</v>
      </c>
      <c r="G12" s="328">
        <f>F12/E12*100</f>
        <v>0</v>
      </c>
      <c r="H12" s="145"/>
      <c r="I12" s="144"/>
      <c r="J12" s="146"/>
      <c r="K12" s="144"/>
      <c r="L12" s="144"/>
      <c r="M12" s="146"/>
      <c r="N12" s="147"/>
      <c r="O12" s="144"/>
      <c r="P12" s="146"/>
      <c r="Q12" s="143"/>
      <c r="R12" s="144"/>
      <c r="S12" s="148"/>
      <c r="T12" s="149"/>
      <c r="U12" s="143"/>
      <c r="V12" s="148"/>
      <c r="W12" s="143"/>
      <c r="X12" s="144"/>
      <c r="Y12" s="148"/>
      <c r="Z12" s="143"/>
      <c r="AA12" s="150"/>
      <c r="AB12" s="151"/>
      <c r="AC12" s="152"/>
      <c r="AD12" s="146"/>
      <c r="AE12" s="153"/>
      <c r="AF12" s="150"/>
      <c r="AG12" s="152"/>
      <c r="AH12" s="146"/>
      <c r="AI12" s="146"/>
      <c r="AJ12" s="153"/>
      <c r="AK12" s="150"/>
      <c r="AL12" s="151"/>
      <c r="AM12" s="146"/>
      <c r="AN12" s="146"/>
      <c r="AO12" s="154"/>
      <c r="AP12" s="150"/>
      <c r="AQ12" s="151"/>
      <c r="AR12" s="146"/>
      <c r="AS12" s="146"/>
      <c r="AT12" s="154"/>
      <c r="AU12" s="155"/>
      <c r="AV12" s="156"/>
      <c r="AW12" s="146"/>
      <c r="AX12" s="146"/>
      <c r="AY12" s="153"/>
      <c r="AZ12" s="146"/>
      <c r="BA12" s="146"/>
      <c r="BB12" s="520"/>
    </row>
    <row r="13" spans="1:54" ht="30.75" customHeight="1" x14ac:dyDescent="0.25">
      <c r="A13" s="506"/>
      <c r="B13" s="507"/>
      <c r="C13" s="507"/>
      <c r="D13" s="258" t="s">
        <v>37</v>
      </c>
      <c r="E13" s="160">
        <f>E28</f>
        <v>4479.8</v>
      </c>
      <c r="F13" s="157"/>
      <c r="G13" s="329">
        <f t="shared" ref="G13:G15" si="0">F13/E13*100</f>
        <v>0</v>
      </c>
      <c r="H13" s="158"/>
      <c r="I13" s="157"/>
      <c r="J13" s="157"/>
      <c r="K13" s="157"/>
      <c r="L13" s="157"/>
      <c r="M13" s="157"/>
      <c r="N13" s="159"/>
      <c r="O13" s="157"/>
      <c r="P13" s="157"/>
      <c r="Q13" s="157"/>
      <c r="R13" s="157"/>
      <c r="S13" s="157"/>
      <c r="T13" s="160"/>
      <c r="U13" s="157"/>
      <c r="V13" s="157"/>
      <c r="W13" s="157"/>
      <c r="X13" s="157"/>
      <c r="Y13" s="157"/>
      <c r="Z13" s="157"/>
      <c r="AA13" s="161"/>
      <c r="AB13" s="162"/>
      <c r="AC13" s="163"/>
      <c r="AD13" s="157"/>
      <c r="AE13" s="160"/>
      <c r="AF13" s="161"/>
      <c r="AG13" s="163"/>
      <c r="AH13" s="157"/>
      <c r="AI13" s="157"/>
      <c r="AJ13" s="160"/>
      <c r="AK13" s="161"/>
      <c r="AL13" s="162"/>
      <c r="AM13" s="157"/>
      <c r="AN13" s="157"/>
      <c r="AO13" s="164"/>
      <c r="AP13" s="161"/>
      <c r="AQ13" s="162"/>
      <c r="AR13" s="157"/>
      <c r="AS13" s="157"/>
      <c r="AT13" s="164"/>
      <c r="AU13" s="159"/>
      <c r="AV13" s="159"/>
      <c r="AW13" s="157"/>
      <c r="AX13" s="157"/>
      <c r="AY13" s="159"/>
      <c r="AZ13" s="157"/>
      <c r="BA13" s="157"/>
      <c r="BB13" s="467"/>
    </row>
    <row r="14" spans="1:54" ht="33.6" customHeight="1" x14ac:dyDescent="0.25">
      <c r="A14" s="506"/>
      <c r="B14" s="507"/>
      <c r="C14" s="507"/>
      <c r="D14" s="259" t="s">
        <v>2</v>
      </c>
      <c r="E14" s="160">
        <f>E29</f>
        <v>63583.1</v>
      </c>
      <c r="F14" s="157"/>
      <c r="G14" s="329">
        <f t="shared" si="0"/>
        <v>0</v>
      </c>
      <c r="H14" s="166"/>
      <c r="I14" s="167"/>
      <c r="J14" s="168"/>
      <c r="K14" s="167"/>
      <c r="L14" s="167"/>
      <c r="M14" s="168"/>
      <c r="N14" s="169"/>
      <c r="O14" s="167"/>
      <c r="P14" s="168"/>
      <c r="Q14" s="167"/>
      <c r="R14" s="167"/>
      <c r="S14" s="168"/>
      <c r="T14" s="170"/>
      <c r="U14" s="167"/>
      <c r="V14" s="168"/>
      <c r="W14" s="167"/>
      <c r="X14" s="167"/>
      <c r="Y14" s="168"/>
      <c r="Z14" s="167"/>
      <c r="AA14" s="171"/>
      <c r="AB14" s="172"/>
      <c r="AC14" s="173"/>
      <c r="AD14" s="168"/>
      <c r="AE14" s="170"/>
      <c r="AF14" s="171"/>
      <c r="AG14" s="173"/>
      <c r="AH14" s="168"/>
      <c r="AI14" s="168"/>
      <c r="AJ14" s="170"/>
      <c r="AK14" s="171"/>
      <c r="AL14" s="172"/>
      <c r="AM14" s="168"/>
      <c r="AN14" s="168"/>
      <c r="AO14" s="174"/>
      <c r="AP14" s="171"/>
      <c r="AQ14" s="172"/>
      <c r="AR14" s="168"/>
      <c r="AS14" s="168"/>
      <c r="AT14" s="174"/>
      <c r="AU14" s="171"/>
      <c r="AV14" s="175"/>
      <c r="AW14" s="168"/>
      <c r="AX14" s="168"/>
      <c r="AY14" s="171"/>
      <c r="AZ14" s="168"/>
      <c r="BA14" s="168"/>
      <c r="BB14" s="467"/>
    </row>
    <row r="15" spans="1:54" ht="15.75" x14ac:dyDescent="0.25">
      <c r="A15" s="506"/>
      <c r="B15" s="507"/>
      <c r="C15" s="507"/>
      <c r="D15" s="257" t="s">
        <v>43</v>
      </c>
      <c r="E15" s="255">
        <f>E30</f>
        <v>650961.69999999995</v>
      </c>
      <c r="F15" s="229"/>
      <c r="G15" s="329">
        <f t="shared" si="0"/>
        <v>0</v>
      </c>
      <c r="H15" s="177"/>
      <c r="I15" s="167"/>
      <c r="J15" s="168"/>
      <c r="K15" s="167"/>
      <c r="L15" s="167"/>
      <c r="M15" s="168"/>
      <c r="N15" s="169"/>
      <c r="O15" s="167"/>
      <c r="P15" s="178"/>
      <c r="Q15" s="179"/>
      <c r="R15" s="179"/>
      <c r="S15" s="178"/>
      <c r="T15" s="180"/>
      <c r="U15" s="179"/>
      <c r="V15" s="178"/>
      <c r="W15" s="179"/>
      <c r="X15" s="179"/>
      <c r="Y15" s="178"/>
      <c r="Z15" s="179"/>
      <c r="AA15" s="181"/>
      <c r="AB15" s="182"/>
      <c r="AC15" s="183"/>
      <c r="AD15" s="178"/>
      <c r="AE15" s="180"/>
      <c r="AF15" s="181"/>
      <c r="AG15" s="183"/>
      <c r="AH15" s="178"/>
      <c r="AI15" s="178"/>
      <c r="AJ15" s="180"/>
      <c r="AK15" s="181"/>
      <c r="AL15" s="182"/>
      <c r="AM15" s="178"/>
      <c r="AN15" s="178"/>
      <c r="AO15" s="184"/>
      <c r="AP15" s="181"/>
      <c r="AQ15" s="182"/>
      <c r="AR15" s="178"/>
      <c r="AS15" s="178"/>
      <c r="AT15" s="184"/>
      <c r="AU15" s="185"/>
      <c r="AV15" s="186"/>
      <c r="AW15" s="178"/>
      <c r="AX15" s="178"/>
      <c r="AY15" s="187"/>
      <c r="AZ15" s="178"/>
      <c r="BA15" s="178"/>
      <c r="BB15" s="467"/>
    </row>
    <row r="16" spans="1:54" ht="30.75" hidden="1" customHeight="1" x14ac:dyDescent="0.25">
      <c r="A16" s="506"/>
      <c r="B16" s="507"/>
      <c r="C16" s="508"/>
      <c r="D16" s="254" t="s">
        <v>267</v>
      </c>
      <c r="E16" s="157"/>
      <c r="F16" s="157"/>
      <c r="G16" s="165"/>
      <c r="H16" s="188"/>
      <c r="I16" s="179"/>
      <c r="J16" s="178"/>
      <c r="K16" s="179"/>
      <c r="L16" s="179"/>
      <c r="M16" s="178"/>
      <c r="N16" s="185"/>
      <c r="O16" s="179"/>
      <c r="P16" s="178"/>
      <c r="Q16" s="179"/>
      <c r="R16" s="179"/>
      <c r="S16" s="178"/>
      <c r="T16" s="180"/>
      <c r="U16" s="179"/>
      <c r="V16" s="178"/>
      <c r="W16" s="179"/>
      <c r="X16" s="179"/>
      <c r="Y16" s="178"/>
      <c r="Z16" s="179"/>
      <c r="AA16" s="181"/>
      <c r="AB16" s="182"/>
      <c r="AC16" s="183"/>
      <c r="AD16" s="178"/>
      <c r="AE16" s="180"/>
      <c r="AF16" s="181"/>
      <c r="AG16" s="183"/>
      <c r="AH16" s="178"/>
      <c r="AI16" s="178"/>
      <c r="AJ16" s="180"/>
      <c r="AK16" s="181"/>
      <c r="AL16" s="182"/>
      <c r="AM16" s="178"/>
      <c r="AN16" s="178"/>
      <c r="AO16" s="184"/>
      <c r="AP16" s="181"/>
      <c r="AQ16" s="182"/>
      <c r="AR16" s="178"/>
      <c r="AS16" s="178"/>
      <c r="AT16" s="184"/>
      <c r="AU16" s="185"/>
      <c r="AV16" s="186"/>
      <c r="AW16" s="178"/>
      <c r="AX16" s="178"/>
      <c r="AY16" s="185"/>
      <c r="AZ16" s="178"/>
      <c r="BA16" s="178"/>
      <c r="BB16" s="467"/>
    </row>
    <row r="17" spans="1:54" ht="18.75" customHeight="1" x14ac:dyDescent="0.25">
      <c r="A17" s="546" t="s">
        <v>276</v>
      </c>
      <c r="B17" s="512"/>
      <c r="C17" s="513"/>
      <c r="D17" s="268" t="s">
        <v>41</v>
      </c>
      <c r="E17" s="190"/>
      <c r="F17" s="190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66"/>
    </row>
    <row r="18" spans="1:54" ht="31.5" x14ac:dyDescent="0.25">
      <c r="A18" s="547"/>
      <c r="B18" s="515"/>
      <c r="C18" s="516"/>
      <c r="D18" s="269" t="s">
        <v>37</v>
      </c>
      <c r="E18" s="260"/>
      <c r="F18" s="202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49"/>
    </row>
    <row r="19" spans="1:54" ht="33.6" customHeight="1" x14ac:dyDescent="0.25">
      <c r="A19" s="547"/>
      <c r="B19" s="515"/>
      <c r="C19" s="516"/>
      <c r="D19" s="270" t="s">
        <v>2</v>
      </c>
      <c r="E19" s="180"/>
      <c r="F19" s="179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49"/>
    </row>
    <row r="20" spans="1:54" ht="15.75" x14ac:dyDescent="0.25">
      <c r="A20" s="547"/>
      <c r="B20" s="515"/>
      <c r="C20" s="516"/>
      <c r="D20" s="271" t="s">
        <v>43</v>
      </c>
      <c r="E20" s="180"/>
      <c r="F20" s="179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49"/>
    </row>
    <row r="21" spans="1:54" ht="34.9" customHeight="1" x14ac:dyDescent="0.25">
      <c r="A21" s="547"/>
      <c r="B21" s="548"/>
      <c r="C21" s="516"/>
      <c r="D21" s="272" t="s">
        <v>267</v>
      </c>
      <c r="E21" s="180"/>
      <c r="F21" s="179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49"/>
    </row>
    <row r="22" spans="1:54" ht="17.25" customHeight="1" x14ac:dyDescent="0.25">
      <c r="A22" s="511" t="s">
        <v>275</v>
      </c>
      <c r="B22" s="512"/>
      <c r="C22" s="513"/>
      <c r="D22" s="268" t="s">
        <v>41</v>
      </c>
      <c r="E22" s="194"/>
      <c r="F22" s="190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49"/>
    </row>
    <row r="23" spans="1:54" ht="31.5" x14ac:dyDescent="0.25">
      <c r="A23" s="514"/>
      <c r="B23" s="515"/>
      <c r="C23" s="516"/>
      <c r="D23" s="270" t="s">
        <v>37</v>
      </c>
      <c r="E23" s="261"/>
      <c r="F23" s="1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49"/>
    </row>
    <row r="24" spans="1:54" ht="31.15" customHeight="1" x14ac:dyDescent="0.25">
      <c r="A24" s="514"/>
      <c r="B24" s="515"/>
      <c r="C24" s="516"/>
      <c r="D24" s="270" t="s">
        <v>2</v>
      </c>
      <c r="E24" s="180"/>
      <c r="F24" s="179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49"/>
    </row>
    <row r="25" spans="1:54" ht="15.75" x14ac:dyDescent="0.25">
      <c r="A25" s="514"/>
      <c r="B25" s="515"/>
      <c r="C25" s="516"/>
      <c r="D25" s="273" t="s">
        <v>43</v>
      </c>
      <c r="E25" s="180"/>
      <c r="F25" s="179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49"/>
    </row>
    <row r="26" spans="1:54" s="243" customFormat="1" ht="37.15" customHeight="1" x14ac:dyDescent="0.25">
      <c r="A26" s="517"/>
      <c r="B26" s="518"/>
      <c r="C26" s="519"/>
      <c r="D26" s="274" t="s">
        <v>267</v>
      </c>
      <c r="E26" s="157"/>
      <c r="F26" s="157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49"/>
    </row>
    <row r="27" spans="1:54" ht="37.15" customHeight="1" x14ac:dyDescent="0.25">
      <c r="A27" s="511" t="s">
        <v>273</v>
      </c>
      <c r="B27" s="554"/>
      <c r="C27" s="555"/>
      <c r="D27" s="268" t="s">
        <v>41</v>
      </c>
      <c r="E27" s="326">
        <f>E28+E29+E30</f>
        <v>719024.6</v>
      </c>
      <c r="F27" s="326">
        <f>F28+F29+F30</f>
        <v>0</v>
      </c>
      <c r="G27" s="328">
        <f>F27/E27*100</f>
        <v>0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56"/>
      <c r="B28" s="557"/>
      <c r="C28" s="558"/>
      <c r="D28" s="270" t="s">
        <v>37</v>
      </c>
      <c r="E28" s="261">
        <f>E82</f>
        <v>4479.8</v>
      </c>
      <c r="F28" s="176"/>
      <c r="G28" s="329">
        <f t="shared" ref="G28:G30" si="1">F28/E28*100</f>
        <v>0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56"/>
      <c r="B29" s="557"/>
      <c r="C29" s="558"/>
      <c r="D29" s="270" t="s">
        <v>2</v>
      </c>
      <c r="E29" s="180">
        <f>E83</f>
        <v>63583.1</v>
      </c>
      <c r="F29" s="179"/>
      <c r="G29" s="329">
        <f t="shared" si="1"/>
        <v>0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56"/>
      <c r="B30" s="557"/>
      <c r="C30" s="558"/>
      <c r="D30" s="273" t="s">
        <v>43</v>
      </c>
      <c r="E30" s="180">
        <f>E84+E89+E94+E99</f>
        <v>650961.69999999995</v>
      </c>
      <c r="F30" s="179"/>
      <c r="G30" s="329">
        <f t="shared" si="1"/>
        <v>0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customHeight="1" x14ac:dyDescent="0.25">
      <c r="A31" s="559"/>
      <c r="B31" s="560"/>
      <c r="C31" s="561"/>
      <c r="D31" s="274" t="s">
        <v>267</v>
      </c>
      <c r="E31" s="157"/>
      <c r="F31" s="157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75" t="s">
        <v>324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7"/>
    </row>
    <row r="33" spans="1:54" ht="18.75" customHeight="1" x14ac:dyDescent="0.25">
      <c r="A33" s="478" t="s">
        <v>1</v>
      </c>
      <c r="B33" s="551" t="s">
        <v>325</v>
      </c>
      <c r="C33" s="472"/>
      <c r="D33" s="220" t="s">
        <v>41</v>
      </c>
      <c r="E33" s="326">
        <f>E34+E35+E36</f>
        <v>536426.9</v>
      </c>
      <c r="F33" s="326">
        <f>F34+F35+F36</f>
        <v>0</v>
      </c>
      <c r="G33" s="328">
        <f>F33/E33*100</f>
        <v>0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82"/>
    </row>
    <row r="34" spans="1:54" ht="31.5" x14ac:dyDescent="0.25">
      <c r="A34" s="479"/>
      <c r="B34" s="552"/>
      <c r="C34" s="473"/>
      <c r="D34" s="259" t="s">
        <v>37</v>
      </c>
      <c r="E34" s="322">
        <v>4479.8</v>
      </c>
      <c r="F34" s="325"/>
      <c r="G34" s="329">
        <f t="shared" ref="G34:G36" si="2">F34/E34*100</f>
        <v>0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83"/>
    </row>
    <row r="35" spans="1:54" ht="46.5" customHeight="1" x14ac:dyDescent="0.25">
      <c r="A35" s="479"/>
      <c r="B35" s="552"/>
      <c r="C35" s="473"/>
      <c r="D35" s="259" t="s">
        <v>2</v>
      </c>
      <c r="E35" s="322">
        <v>63583.1</v>
      </c>
      <c r="F35" s="325"/>
      <c r="G35" s="329">
        <f t="shared" si="2"/>
        <v>0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83"/>
    </row>
    <row r="36" spans="1:54" ht="27.2" customHeight="1" x14ac:dyDescent="0.25">
      <c r="A36" s="479"/>
      <c r="B36" s="553"/>
      <c r="C36" s="474"/>
      <c r="D36" s="330" t="s">
        <v>43</v>
      </c>
      <c r="E36" s="322">
        <v>468364</v>
      </c>
      <c r="F36" s="325"/>
      <c r="G36" s="329">
        <f t="shared" si="2"/>
        <v>0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83"/>
    </row>
    <row r="37" spans="1:54" s="243" customFormat="1" ht="36.6" hidden="1" customHeight="1" x14ac:dyDescent="0.25">
      <c r="A37" s="479"/>
      <c r="B37" s="334"/>
      <c r="C37" s="335"/>
      <c r="D37" s="331" t="s">
        <v>267</v>
      </c>
      <c r="E37" s="325"/>
      <c r="F37" s="325"/>
      <c r="G37" s="329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83"/>
    </row>
    <row r="38" spans="1:54" ht="18.75" customHeight="1" x14ac:dyDescent="0.25">
      <c r="A38" s="478" t="s">
        <v>3</v>
      </c>
      <c r="B38" s="551" t="s">
        <v>326</v>
      </c>
      <c r="C38" s="472"/>
      <c r="D38" s="220" t="s">
        <v>41</v>
      </c>
      <c r="E38" s="332">
        <f>E39+E40+E41</f>
        <v>9470.7999999999993</v>
      </c>
      <c r="F38" s="326"/>
      <c r="G38" s="328">
        <f>F38/E38*100</f>
        <v>0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82"/>
    </row>
    <row r="39" spans="1:54" ht="31.9" customHeight="1" x14ac:dyDescent="0.25">
      <c r="A39" s="479"/>
      <c r="B39" s="552"/>
      <c r="C39" s="473"/>
      <c r="D39" s="259" t="s">
        <v>37</v>
      </c>
      <c r="E39" s="325">
        <v>0</v>
      </c>
      <c r="F39" s="325"/>
      <c r="G39" s="329" t="e">
        <f t="shared" ref="G39:G41" si="3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83"/>
    </row>
    <row r="40" spans="1:54" ht="34.9" customHeight="1" x14ac:dyDescent="0.25">
      <c r="A40" s="479"/>
      <c r="B40" s="552"/>
      <c r="C40" s="473"/>
      <c r="D40" s="259" t="s">
        <v>2</v>
      </c>
      <c r="E40" s="325">
        <v>0</v>
      </c>
      <c r="F40" s="325"/>
      <c r="G40" s="329" t="e">
        <f t="shared" si="3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83"/>
    </row>
    <row r="41" spans="1:54" ht="21.75" customHeight="1" x14ac:dyDescent="0.25">
      <c r="A41" s="479"/>
      <c r="B41" s="553"/>
      <c r="C41" s="474"/>
      <c r="D41" s="330" t="s">
        <v>43</v>
      </c>
      <c r="E41" s="322">
        <v>9470.7999999999993</v>
      </c>
      <c r="F41" s="325"/>
      <c r="G41" s="329">
        <f t="shared" si="3"/>
        <v>0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83"/>
    </row>
    <row r="42" spans="1:54" ht="34.9" hidden="1" customHeight="1" x14ac:dyDescent="0.25">
      <c r="A42" s="479"/>
      <c r="B42" s="334"/>
      <c r="C42" s="335"/>
      <c r="D42" s="331" t="s">
        <v>267</v>
      </c>
      <c r="E42" s="325"/>
      <c r="F42" s="325"/>
      <c r="G42" s="329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83"/>
    </row>
    <row r="43" spans="1:54" s="243" customFormat="1" ht="22.15" customHeight="1" x14ac:dyDescent="0.25">
      <c r="A43" s="478" t="s">
        <v>4</v>
      </c>
      <c r="B43" s="551" t="s">
        <v>327</v>
      </c>
      <c r="C43" s="480"/>
      <c r="D43" s="220" t="s">
        <v>41</v>
      </c>
      <c r="E43" s="332">
        <f>E44+E45+E46</f>
        <v>1563.7</v>
      </c>
      <c r="F43" s="326"/>
      <c r="G43" s="328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82"/>
    </row>
    <row r="44" spans="1:54" ht="31.5" x14ac:dyDescent="0.25">
      <c r="A44" s="479"/>
      <c r="B44" s="552"/>
      <c r="C44" s="481"/>
      <c r="D44" s="259" t="s">
        <v>37</v>
      </c>
      <c r="E44" s="325">
        <v>0</v>
      </c>
      <c r="F44" s="325"/>
      <c r="G44" s="329" t="e">
        <f t="shared" ref="G44:G46" si="4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83"/>
    </row>
    <row r="45" spans="1:54" ht="31.15" customHeight="1" x14ac:dyDescent="0.25">
      <c r="A45" s="479"/>
      <c r="B45" s="552"/>
      <c r="C45" s="481"/>
      <c r="D45" s="259" t="s">
        <v>2</v>
      </c>
      <c r="E45" s="325">
        <v>0</v>
      </c>
      <c r="F45" s="325"/>
      <c r="G45" s="329" t="e">
        <f t="shared" si="4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83"/>
    </row>
    <row r="46" spans="1:54" ht="21.75" customHeight="1" x14ac:dyDescent="0.25">
      <c r="A46" s="479"/>
      <c r="B46" s="552"/>
      <c r="C46" s="481"/>
      <c r="D46" s="330" t="s">
        <v>43</v>
      </c>
      <c r="E46" s="322">
        <v>1563.7</v>
      </c>
      <c r="F46" s="325"/>
      <c r="G46" s="329">
        <f t="shared" si="4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83"/>
    </row>
    <row r="47" spans="1:54" ht="30" hidden="1" customHeight="1" x14ac:dyDescent="0.25">
      <c r="A47" s="479"/>
      <c r="B47" s="553"/>
      <c r="C47" s="562"/>
      <c r="D47" s="331" t="s">
        <v>267</v>
      </c>
      <c r="E47" s="325"/>
      <c r="F47" s="325"/>
      <c r="G47" s="329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83"/>
    </row>
    <row r="48" spans="1:54" ht="30" hidden="1" customHeight="1" x14ac:dyDescent="0.25">
      <c r="A48" s="336"/>
      <c r="B48" s="334"/>
      <c r="C48" s="335"/>
      <c r="D48" s="331" t="s">
        <v>267</v>
      </c>
      <c r="E48" s="325"/>
      <c r="F48" s="325"/>
      <c r="G48" s="329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19"/>
    </row>
    <row r="49" spans="1:54" ht="20.25" customHeight="1" x14ac:dyDescent="0.25">
      <c r="A49" s="550"/>
      <c r="B49" s="498" t="s">
        <v>268</v>
      </c>
      <c r="C49" s="480"/>
      <c r="D49" s="220" t="s">
        <v>41</v>
      </c>
      <c r="E49" s="332">
        <f>E50+E51+E52</f>
        <v>547461.4</v>
      </c>
      <c r="F49" s="326"/>
      <c r="G49" s="328">
        <f>F49/E49*100</f>
        <v>0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66"/>
    </row>
    <row r="50" spans="1:54" ht="35.25" customHeight="1" x14ac:dyDescent="0.25">
      <c r="A50" s="526"/>
      <c r="B50" s="499"/>
      <c r="C50" s="481"/>
      <c r="D50" s="259" t="s">
        <v>37</v>
      </c>
      <c r="E50" s="333">
        <f>E34+E39+E44</f>
        <v>4479.8</v>
      </c>
      <c r="F50" s="325"/>
      <c r="G50" s="329">
        <f t="shared" ref="G50:G52" si="5">F50/E50*100</f>
        <v>0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7"/>
    </row>
    <row r="51" spans="1:54" ht="33" customHeight="1" x14ac:dyDescent="0.25">
      <c r="A51" s="526"/>
      <c r="B51" s="499"/>
      <c r="C51" s="481"/>
      <c r="D51" s="259" t="s">
        <v>2</v>
      </c>
      <c r="E51" s="333">
        <f t="shared" ref="E51:E52" si="6">E35+E40+E45</f>
        <v>63583.1</v>
      </c>
      <c r="F51" s="325"/>
      <c r="G51" s="329">
        <f t="shared" si="5"/>
        <v>0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7"/>
    </row>
    <row r="52" spans="1:54" ht="19.7" customHeight="1" x14ac:dyDescent="0.25">
      <c r="A52" s="526"/>
      <c r="B52" s="499"/>
      <c r="C52" s="481"/>
      <c r="D52" s="262" t="s">
        <v>43</v>
      </c>
      <c r="E52" s="333">
        <f t="shared" si="6"/>
        <v>479398.5</v>
      </c>
      <c r="F52" s="325"/>
      <c r="G52" s="329">
        <f t="shared" si="5"/>
        <v>0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7"/>
    </row>
    <row r="53" spans="1:54" ht="34.9" hidden="1" customHeight="1" x14ac:dyDescent="0.25">
      <c r="A53" s="526"/>
      <c r="B53" s="499"/>
      <c r="C53" s="481"/>
      <c r="D53" s="263" t="s">
        <v>267</v>
      </c>
      <c r="E53" s="325"/>
      <c r="F53" s="325"/>
      <c r="G53" s="329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7"/>
    </row>
    <row r="54" spans="1:54" ht="15.75" x14ac:dyDescent="0.25">
      <c r="A54" s="475" t="s">
        <v>329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7"/>
    </row>
    <row r="55" spans="1:54" ht="22.5" customHeight="1" x14ac:dyDescent="0.25">
      <c r="A55" s="478" t="s">
        <v>6</v>
      </c>
      <c r="B55" s="480" t="s">
        <v>330</v>
      </c>
      <c r="C55" s="480"/>
      <c r="D55" s="220" t="s">
        <v>41</v>
      </c>
      <c r="E55" s="332">
        <f>E56+E57+E58</f>
        <v>118948.1</v>
      </c>
      <c r="F55" s="326"/>
      <c r="G55" s="328">
        <f>F55/E55*100</f>
        <v>0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82"/>
    </row>
    <row r="56" spans="1:54" ht="36.75" customHeight="1" x14ac:dyDescent="0.25">
      <c r="A56" s="479"/>
      <c r="B56" s="481"/>
      <c r="C56" s="481"/>
      <c r="D56" s="259" t="s">
        <v>37</v>
      </c>
      <c r="E56" s="157"/>
      <c r="F56" s="157"/>
      <c r="G56" s="329" t="e">
        <f t="shared" ref="G56:G58" si="7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83"/>
    </row>
    <row r="57" spans="1:54" ht="35.450000000000003" customHeight="1" x14ac:dyDescent="0.25">
      <c r="A57" s="479"/>
      <c r="B57" s="481"/>
      <c r="C57" s="481"/>
      <c r="D57" s="259" t="s">
        <v>2</v>
      </c>
      <c r="E57" s="167"/>
      <c r="F57" s="167"/>
      <c r="G57" s="329" t="e">
        <f t="shared" si="7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83"/>
    </row>
    <row r="58" spans="1:54" ht="22.5" customHeight="1" x14ac:dyDescent="0.25">
      <c r="A58" s="479"/>
      <c r="B58" s="481"/>
      <c r="C58" s="481"/>
      <c r="D58" s="262" t="s">
        <v>43</v>
      </c>
      <c r="E58" s="327">
        <v>118948.1</v>
      </c>
      <c r="F58" s="167"/>
      <c r="G58" s="329">
        <f t="shared" si="7"/>
        <v>0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83"/>
    </row>
    <row r="59" spans="1:54" ht="38.450000000000003" hidden="1" customHeight="1" x14ac:dyDescent="0.25">
      <c r="A59" s="479"/>
      <c r="B59" s="481"/>
      <c r="C59" s="481"/>
      <c r="D59" s="263" t="s">
        <v>267</v>
      </c>
      <c r="E59" s="179"/>
      <c r="F59" s="179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83"/>
    </row>
    <row r="60" spans="1:54" ht="21" customHeight="1" x14ac:dyDescent="0.25">
      <c r="A60" s="478"/>
      <c r="B60" s="498" t="s">
        <v>269</v>
      </c>
      <c r="C60" s="480"/>
      <c r="D60" s="220" t="s">
        <v>41</v>
      </c>
      <c r="E60" s="332">
        <f>E61+E62+E63</f>
        <v>118948.1</v>
      </c>
      <c r="F60" s="326"/>
      <c r="G60" s="328">
        <f>F60/E60*100</f>
        <v>0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66"/>
    </row>
    <row r="61" spans="1:54" ht="31.5" x14ac:dyDescent="0.25">
      <c r="A61" s="479"/>
      <c r="B61" s="499"/>
      <c r="C61" s="481"/>
      <c r="D61" s="259" t="s">
        <v>37</v>
      </c>
      <c r="E61" s="157"/>
      <c r="F61" s="157"/>
      <c r="G61" s="329" t="e">
        <f t="shared" ref="G61:G63" si="8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7"/>
    </row>
    <row r="62" spans="1:54" ht="33" customHeight="1" x14ac:dyDescent="0.25">
      <c r="A62" s="479"/>
      <c r="B62" s="499"/>
      <c r="C62" s="481"/>
      <c r="D62" s="259" t="s">
        <v>2</v>
      </c>
      <c r="E62" s="167"/>
      <c r="F62" s="167"/>
      <c r="G62" s="329" t="e">
        <f t="shared" si="8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7"/>
    </row>
    <row r="63" spans="1:54" ht="21" customHeight="1" x14ac:dyDescent="0.25">
      <c r="A63" s="479"/>
      <c r="B63" s="499"/>
      <c r="C63" s="481"/>
      <c r="D63" s="262" t="s">
        <v>43</v>
      </c>
      <c r="E63" s="327">
        <f>E58</f>
        <v>118948.1</v>
      </c>
      <c r="F63" s="167"/>
      <c r="G63" s="329">
        <f t="shared" si="8"/>
        <v>0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7"/>
    </row>
    <row r="64" spans="1:54" ht="28.9" hidden="1" customHeight="1" x14ac:dyDescent="0.25">
      <c r="A64" s="479"/>
      <c r="B64" s="499"/>
      <c r="C64" s="481"/>
      <c r="D64" s="263" t="s">
        <v>267</v>
      </c>
      <c r="E64" s="179"/>
      <c r="F64" s="179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7"/>
    </row>
    <row r="65" spans="1:54" ht="15.75" x14ac:dyDescent="0.25">
      <c r="A65" s="475" t="s">
        <v>331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7"/>
    </row>
    <row r="66" spans="1:54" ht="22.5" customHeight="1" x14ac:dyDescent="0.25">
      <c r="A66" s="478" t="s">
        <v>16</v>
      </c>
      <c r="B66" s="480" t="s">
        <v>330</v>
      </c>
      <c r="C66" s="480"/>
      <c r="D66" s="220" t="s">
        <v>41</v>
      </c>
      <c r="E66" s="332">
        <f>E67+E68+E69</f>
        <v>21817.7</v>
      </c>
      <c r="F66" s="326"/>
      <c r="G66" s="328">
        <f>F66/E66*100</f>
        <v>0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82"/>
    </row>
    <row r="67" spans="1:54" ht="36.75" customHeight="1" x14ac:dyDescent="0.25">
      <c r="A67" s="479"/>
      <c r="B67" s="481"/>
      <c r="C67" s="481"/>
      <c r="D67" s="259" t="s">
        <v>37</v>
      </c>
      <c r="E67" s="157"/>
      <c r="F67" s="157"/>
      <c r="G67" s="329" t="e">
        <f t="shared" ref="G67:G69" si="9">F67/E67*100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83"/>
    </row>
    <row r="68" spans="1:54" ht="35.450000000000003" customHeight="1" x14ac:dyDescent="0.25">
      <c r="A68" s="479"/>
      <c r="B68" s="481"/>
      <c r="C68" s="481"/>
      <c r="D68" s="259" t="s">
        <v>2</v>
      </c>
      <c r="E68" s="167"/>
      <c r="F68" s="167"/>
      <c r="G68" s="329" t="e">
        <f t="shared" si="9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83"/>
    </row>
    <row r="69" spans="1:54" ht="22.5" customHeight="1" x14ac:dyDescent="0.25">
      <c r="A69" s="479"/>
      <c r="B69" s="481"/>
      <c r="C69" s="481"/>
      <c r="D69" s="262" t="s">
        <v>43</v>
      </c>
      <c r="E69" s="327">
        <v>21817.7</v>
      </c>
      <c r="F69" s="167"/>
      <c r="G69" s="329">
        <f t="shared" si="9"/>
        <v>0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83"/>
    </row>
    <row r="70" spans="1:54" ht="38.450000000000003" hidden="1" customHeight="1" x14ac:dyDescent="0.25">
      <c r="A70" s="479"/>
      <c r="B70" s="481"/>
      <c r="C70" s="481"/>
      <c r="D70" s="263" t="s">
        <v>267</v>
      </c>
      <c r="E70" s="179"/>
      <c r="F70" s="179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83"/>
    </row>
    <row r="71" spans="1:54" ht="18.75" customHeight="1" x14ac:dyDescent="0.25">
      <c r="A71" s="470" t="s">
        <v>332</v>
      </c>
      <c r="B71" s="468" t="s">
        <v>326</v>
      </c>
      <c r="C71" s="469"/>
      <c r="D71" s="220" t="s">
        <v>41</v>
      </c>
      <c r="E71" s="332">
        <f>E72+E73+E74</f>
        <v>30797.4</v>
      </c>
      <c r="F71" s="326"/>
      <c r="G71" s="328">
        <f>F71/E71*100</f>
        <v>0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20"/>
    </row>
    <row r="72" spans="1:54" ht="31.9" customHeight="1" x14ac:dyDescent="0.25">
      <c r="A72" s="470"/>
      <c r="B72" s="468"/>
      <c r="C72" s="469"/>
      <c r="D72" s="259" t="s">
        <v>37</v>
      </c>
      <c r="E72" s="325">
        <v>0</v>
      </c>
      <c r="F72" s="325"/>
      <c r="G72" s="329" t="e">
        <f t="shared" ref="G72:G78" si="10">F72/E72*100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20"/>
    </row>
    <row r="73" spans="1:54" ht="34.9" customHeight="1" x14ac:dyDescent="0.25">
      <c r="A73" s="470"/>
      <c r="B73" s="468"/>
      <c r="C73" s="469"/>
      <c r="D73" s="259" t="s">
        <v>2</v>
      </c>
      <c r="E73" s="325">
        <v>0</v>
      </c>
      <c r="F73" s="325"/>
      <c r="G73" s="329" t="e">
        <f t="shared" si="10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20"/>
    </row>
    <row r="74" spans="1:54" ht="21.75" customHeight="1" x14ac:dyDescent="0.25">
      <c r="A74" s="470"/>
      <c r="B74" s="468"/>
      <c r="C74" s="469"/>
      <c r="D74" s="330" t="s">
        <v>43</v>
      </c>
      <c r="E74" s="322">
        <v>30797.4</v>
      </c>
      <c r="F74" s="325"/>
      <c r="G74" s="329">
        <f t="shared" si="10"/>
        <v>0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20"/>
    </row>
    <row r="75" spans="1:54" ht="21" customHeight="1" x14ac:dyDescent="0.25">
      <c r="A75" s="470"/>
      <c r="B75" s="471" t="s">
        <v>333</v>
      </c>
      <c r="C75" s="469"/>
      <c r="D75" s="220" t="s">
        <v>41</v>
      </c>
      <c r="E75" s="326">
        <f>E76+E77+E78</f>
        <v>52615.100000000006</v>
      </c>
      <c r="F75" s="326">
        <f>F76+F77+F78</f>
        <v>0</v>
      </c>
      <c r="G75" s="328">
        <f>F75/E75*100</f>
        <v>0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7"/>
    </row>
    <row r="76" spans="1:54" ht="31.5" x14ac:dyDescent="0.25">
      <c r="A76" s="470"/>
      <c r="B76" s="471"/>
      <c r="C76" s="469"/>
      <c r="D76" s="259" t="s">
        <v>37</v>
      </c>
      <c r="E76" s="157"/>
      <c r="F76" s="157"/>
      <c r="G76" s="329" t="e">
        <f t="shared" si="10"/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7"/>
    </row>
    <row r="77" spans="1:54" ht="33" customHeight="1" x14ac:dyDescent="0.25">
      <c r="A77" s="470"/>
      <c r="B77" s="471"/>
      <c r="C77" s="469"/>
      <c r="D77" s="259" t="s">
        <v>2</v>
      </c>
      <c r="E77" s="157"/>
      <c r="F77" s="157"/>
      <c r="G77" s="329" t="e">
        <f t="shared" si="10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7"/>
    </row>
    <row r="78" spans="1:54" ht="21" customHeight="1" x14ac:dyDescent="0.25">
      <c r="A78" s="470"/>
      <c r="B78" s="471"/>
      <c r="C78" s="469"/>
      <c r="D78" s="330" t="s">
        <v>43</v>
      </c>
      <c r="E78" s="322">
        <f>E69+E74</f>
        <v>52615.100000000006</v>
      </c>
      <c r="F78" s="322">
        <f>F69+F74</f>
        <v>0</v>
      </c>
      <c r="G78" s="329">
        <f t="shared" si="10"/>
        <v>0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7"/>
    </row>
    <row r="79" spans="1:54" ht="29.25" customHeight="1" x14ac:dyDescent="0.25">
      <c r="A79" s="495" t="s">
        <v>260</v>
      </c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496"/>
      <c r="AN79" s="496"/>
      <c r="AO79" s="496"/>
      <c r="AP79" s="496"/>
      <c r="AQ79" s="496"/>
      <c r="AR79" s="496"/>
      <c r="AS79" s="496"/>
      <c r="AT79" s="496"/>
      <c r="AU79" s="496"/>
      <c r="AV79" s="496"/>
      <c r="AW79" s="496"/>
      <c r="AX79" s="496"/>
      <c r="AY79" s="496"/>
      <c r="AZ79" s="496"/>
      <c r="BA79" s="496"/>
      <c r="BB79" s="497"/>
    </row>
    <row r="80" spans="1:54" ht="22.5" customHeight="1" x14ac:dyDescent="0.25">
      <c r="A80" s="490" t="s">
        <v>261</v>
      </c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  <c r="BB80" s="492"/>
    </row>
    <row r="81" spans="1:54" ht="18.75" customHeight="1" x14ac:dyDescent="0.25">
      <c r="A81" s="460" t="s">
        <v>337</v>
      </c>
      <c r="B81" s="461"/>
      <c r="C81" s="462"/>
      <c r="D81" s="220" t="s">
        <v>41</v>
      </c>
      <c r="E81" s="332">
        <f>E82+E83+E84</f>
        <v>547461.4</v>
      </c>
      <c r="F81" s="326"/>
      <c r="G81" s="328">
        <f>F81/E81*100</f>
        <v>0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66"/>
    </row>
    <row r="82" spans="1:54" ht="31.5" x14ac:dyDescent="0.25">
      <c r="A82" s="463"/>
      <c r="B82" s="464"/>
      <c r="C82" s="465"/>
      <c r="D82" s="259" t="s">
        <v>37</v>
      </c>
      <c r="E82" s="323">
        <f>E50</f>
        <v>4479.8</v>
      </c>
      <c r="F82" s="157"/>
      <c r="G82" s="204"/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67"/>
    </row>
    <row r="83" spans="1:54" ht="31.9" customHeight="1" x14ac:dyDescent="0.25">
      <c r="A83" s="463"/>
      <c r="B83" s="464"/>
      <c r="C83" s="465"/>
      <c r="D83" s="259" t="s">
        <v>2</v>
      </c>
      <c r="E83" s="323">
        <f t="shared" ref="E83:E84" si="11">E51</f>
        <v>63583.1</v>
      </c>
      <c r="F83" s="167"/>
      <c r="G83" s="217"/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67"/>
    </row>
    <row r="84" spans="1:54" ht="20.25" customHeight="1" x14ac:dyDescent="0.25">
      <c r="A84" s="463"/>
      <c r="B84" s="464"/>
      <c r="C84" s="465"/>
      <c r="D84" s="262" t="s">
        <v>43</v>
      </c>
      <c r="E84" s="323">
        <f t="shared" si="11"/>
        <v>479398.5</v>
      </c>
      <c r="F84" s="167"/>
      <c r="G84" s="217"/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67"/>
    </row>
    <row r="85" spans="1:54" ht="31.9" hidden="1" customHeight="1" x14ac:dyDescent="0.25">
      <c r="A85" s="463"/>
      <c r="B85" s="464"/>
      <c r="C85" s="465"/>
      <c r="D85" s="263" t="s">
        <v>267</v>
      </c>
      <c r="E85" s="179"/>
      <c r="F85" s="179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67"/>
    </row>
    <row r="86" spans="1:54" ht="15" customHeight="1" x14ac:dyDescent="0.25">
      <c r="A86" s="460" t="s">
        <v>334</v>
      </c>
      <c r="B86" s="461"/>
      <c r="C86" s="462"/>
      <c r="D86" s="189" t="s">
        <v>41</v>
      </c>
      <c r="E86" s="332">
        <f>E87+E88+E89</f>
        <v>118948.1</v>
      </c>
      <c r="F86" s="326"/>
      <c r="G86" s="328">
        <f>F86/E86*100</f>
        <v>0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66"/>
    </row>
    <row r="87" spans="1:54" ht="31.5" x14ac:dyDescent="0.25">
      <c r="A87" s="463"/>
      <c r="B87" s="464"/>
      <c r="C87" s="465"/>
      <c r="D87" s="259" t="s">
        <v>37</v>
      </c>
      <c r="E87" s="190"/>
      <c r="F87" s="157"/>
      <c r="G87" s="205"/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67"/>
    </row>
    <row r="88" spans="1:54" ht="32.450000000000003" customHeight="1" x14ac:dyDescent="0.25">
      <c r="A88" s="463"/>
      <c r="B88" s="464"/>
      <c r="C88" s="465"/>
      <c r="D88" s="259" t="s">
        <v>2</v>
      </c>
      <c r="E88" s="157"/>
      <c r="F88" s="157"/>
      <c r="G88" s="205"/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67"/>
    </row>
    <row r="89" spans="1:54" ht="20.25" customHeight="1" x14ac:dyDescent="0.25">
      <c r="A89" s="463"/>
      <c r="B89" s="464"/>
      <c r="C89" s="465"/>
      <c r="D89" s="262" t="s">
        <v>43</v>
      </c>
      <c r="E89" s="167">
        <f>E63</f>
        <v>118948.1</v>
      </c>
      <c r="F89" s="167"/>
      <c r="G89" s="217"/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67"/>
    </row>
    <row r="90" spans="1:54" ht="31.15" hidden="1" customHeight="1" x14ac:dyDescent="0.25">
      <c r="A90" s="463"/>
      <c r="B90" s="464"/>
      <c r="C90" s="465"/>
      <c r="D90" s="263" t="s">
        <v>267</v>
      </c>
      <c r="E90" s="179"/>
      <c r="F90" s="179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67"/>
    </row>
    <row r="91" spans="1:54" ht="21" customHeight="1" x14ac:dyDescent="0.25">
      <c r="A91" s="460" t="s">
        <v>335</v>
      </c>
      <c r="B91" s="461"/>
      <c r="C91" s="462"/>
      <c r="D91" s="220" t="s">
        <v>41</v>
      </c>
      <c r="E91" s="332">
        <f>E92+E93+E94</f>
        <v>21817.7</v>
      </c>
      <c r="F91" s="326"/>
      <c r="G91" s="328">
        <f>F91/E91*100</f>
        <v>0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66"/>
    </row>
    <row r="92" spans="1:54" ht="35.25" customHeight="1" x14ac:dyDescent="0.25">
      <c r="A92" s="463"/>
      <c r="B92" s="464"/>
      <c r="C92" s="465"/>
      <c r="D92" s="259" t="s">
        <v>37</v>
      </c>
      <c r="E92" s="157"/>
      <c r="F92" s="157"/>
      <c r="G92" s="205"/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67"/>
    </row>
    <row r="93" spans="1:54" ht="31.15" customHeight="1" x14ac:dyDescent="0.25">
      <c r="A93" s="463"/>
      <c r="B93" s="464"/>
      <c r="C93" s="465"/>
      <c r="D93" s="259" t="s">
        <v>2</v>
      </c>
      <c r="E93" s="167"/>
      <c r="F93" s="167"/>
      <c r="G93" s="168"/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67"/>
    </row>
    <row r="94" spans="1:54" ht="24.75" customHeight="1" x14ac:dyDescent="0.25">
      <c r="A94" s="463"/>
      <c r="B94" s="464"/>
      <c r="C94" s="465"/>
      <c r="D94" s="262" t="s">
        <v>43</v>
      </c>
      <c r="E94" s="167">
        <f>E69</f>
        <v>21817.7</v>
      </c>
      <c r="F94" s="167"/>
      <c r="G94" s="217"/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67"/>
    </row>
    <row r="95" spans="1:54" ht="31.15" hidden="1" customHeight="1" x14ac:dyDescent="0.25">
      <c r="A95" s="463"/>
      <c r="B95" s="464"/>
      <c r="C95" s="465"/>
      <c r="D95" s="263" t="s">
        <v>267</v>
      </c>
      <c r="E95" s="179"/>
      <c r="F95" s="179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67"/>
    </row>
    <row r="96" spans="1:54" ht="21" customHeight="1" x14ac:dyDescent="0.25">
      <c r="A96" s="460" t="s">
        <v>336</v>
      </c>
      <c r="B96" s="461"/>
      <c r="C96" s="462"/>
      <c r="D96" s="220" t="s">
        <v>41</v>
      </c>
      <c r="E96" s="332">
        <f>E97+E98+E99</f>
        <v>30797.4</v>
      </c>
      <c r="F96" s="326"/>
      <c r="G96" s="328">
        <f>F96/E96*100</f>
        <v>0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66"/>
    </row>
    <row r="97" spans="1:54" ht="35.25" customHeight="1" x14ac:dyDescent="0.25">
      <c r="A97" s="463"/>
      <c r="B97" s="464"/>
      <c r="C97" s="465"/>
      <c r="D97" s="259" t="s">
        <v>37</v>
      </c>
      <c r="E97" s="157"/>
      <c r="F97" s="157"/>
      <c r="G97" s="205"/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67"/>
    </row>
    <row r="98" spans="1:54" ht="31.15" customHeight="1" x14ac:dyDescent="0.25">
      <c r="A98" s="463"/>
      <c r="B98" s="464"/>
      <c r="C98" s="465"/>
      <c r="D98" s="259" t="s">
        <v>2</v>
      </c>
      <c r="E98" s="167"/>
      <c r="F98" s="167"/>
      <c r="G98" s="168"/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67"/>
    </row>
    <row r="99" spans="1:54" ht="24.75" customHeight="1" x14ac:dyDescent="0.25">
      <c r="A99" s="463"/>
      <c r="B99" s="464"/>
      <c r="C99" s="465"/>
      <c r="D99" s="262" t="s">
        <v>43</v>
      </c>
      <c r="E99" s="324">
        <v>30797.4</v>
      </c>
      <c r="F99" s="167"/>
      <c r="G99" s="217"/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67"/>
    </row>
    <row r="100" spans="1:54" ht="31.15" hidden="1" customHeight="1" x14ac:dyDescent="0.25">
      <c r="A100" s="463"/>
      <c r="B100" s="464"/>
      <c r="C100" s="465"/>
      <c r="D100" s="263" t="s">
        <v>267</v>
      </c>
      <c r="E100" s="179"/>
      <c r="F100" s="179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67"/>
    </row>
    <row r="101" spans="1:54" s="102" customFormat="1" ht="45.2" customHeight="1" x14ac:dyDescent="0.25">
      <c r="A101" s="493" t="s">
        <v>306</v>
      </c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  <c r="AA101" s="494"/>
      <c r="AB101" s="494"/>
      <c r="AC101" s="494"/>
      <c r="AD101" s="494"/>
      <c r="AE101" s="494"/>
      <c r="AF101" s="494"/>
      <c r="AG101" s="494"/>
      <c r="AH101" s="494"/>
      <c r="AI101" s="494"/>
      <c r="AJ101" s="494"/>
      <c r="AK101" s="494"/>
      <c r="AL101" s="494"/>
      <c r="AM101" s="494"/>
      <c r="AN101" s="494"/>
      <c r="AO101" s="494"/>
      <c r="AP101" s="494"/>
      <c r="AQ101" s="494"/>
      <c r="AR101" s="494"/>
      <c r="AS101" s="494"/>
      <c r="AT101" s="494"/>
      <c r="AU101" s="494"/>
      <c r="AV101" s="494"/>
      <c r="AW101" s="494"/>
      <c r="AX101" s="494"/>
      <c r="AY101" s="494"/>
      <c r="AZ101" s="494"/>
      <c r="BA101" s="494"/>
      <c r="BB101" s="494"/>
    </row>
    <row r="102" spans="1:54" s="102" customFormat="1" ht="19.7" customHeight="1" x14ac:dyDescent="0.25">
      <c r="A102" s="101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488" t="s">
        <v>318</v>
      </c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8"/>
      <c r="AG103" s="488"/>
      <c r="AH103" s="488"/>
      <c r="AI103" s="488"/>
      <c r="AJ103" s="488"/>
      <c r="AK103" s="488"/>
      <c r="AL103" s="488"/>
      <c r="AM103" s="488"/>
      <c r="AN103" s="488"/>
      <c r="AO103" s="488"/>
      <c r="AP103" s="488"/>
      <c r="AQ103" s="488"/>
      <c r="AR103" s="488"/>
      <c r="AS103" s="488"/>
      <c r="AT103" s="488"/>
      <c r="AU103" s="488"/>
      <c r="AV103" s="488"/>
      <c r="AW103" s="488"/>
      <c r="AX103" s="488"/>
      <c r="AY103" s="488"/>
      <c r="AZ103" s="115"/>
      <c r="BA103" s="115"/>
    </row>
    <row r="104" spans="1:54" ht="12.6" customHeight="1" x14ac:dyDescent="0.3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4"/>
      <c r="AD104" s="124"/>
      <c r="AE104" s="123"/>
      <c r="AF104" s="123"/>
      <c r="AG104" s="123"/>
      <c r="AH104" s="124"/>
      <c r="AI104" s="124"/>
      <c r="AJ104" s="123"/>
      <c r="AK104" s="123"/>
      <c r="AL104" s="123"/>
      <c r="AM104" s="124"/>
      <c r="AN104" s="124"/>
      <c r="AO104" s="123"/>
      <c r="AP104" s="123"/>
      <c r="AQ104" s="123"/>
      <c r="AR104" s="124"/>
      <c r="AS104" s="124"/>
      <c r="AT104" s="123"/>
      <c r="AU104" s="123"/>
      <c r="AV104" s="123"/>
      <c r="AW104" s="124"/>
      <c r="AX104" s="124"/>
      <c r="AY104" s="123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1"/>
      <c r="BA105" s="111"/>
      <c r="BB105" s="111"/>
    </row>
    <row r="106" spans="1:54" ht="14.45" customHeight="1" x14ac:dyDescent="0.3">
      <c r="A106" s="119"/>
      <c r="B106" s="116"/>
      <c r="C106" s="116"/>
      <c r="D106" s="120"/>
      <c r="E106" s="121"/>
      <c r="F106" s="121"/>
      <c r="G106" s="121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6"/>
      <c r="AP106" s="116"/>
      <c r="AQ106" s="116"/>
      <c r="AR106" s="116"/>
      <c r="AS106" s="116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116"/>
      <c r="C107" s="116"/>
      <c r="D107" s="120"/>
      <c r="E107" s="121"/>
      <c r="F107" s="121"/>
      <c r="G107" s="121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6"/>
      <c r="AP107" s="116"/>
      <c r="AQ107" s="116"/>
      <c r="AR107" s="116"/>
      <c r="AS107" s="116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486" t="s">
        <v>263</v>
      </c>
      <c r="B108" s="487"/>
      <c r="C108" s="116"/>
      <c r="D108" s="120"/>
      <c r="E108" s="121"/>
      <c r="F108" s="121"/>
      <c r="G108" s="121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6"/>
      <c r="AP108" s="116"/>
      <c r="AQ108" s="116"/>
      <c r="AR108" s="116"/>
      <c r="AS108" s="116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116"/>
      <c r="C109" s="116"/>
      <c r="D109" s="120"/>
      <c r="E109" s="121"/>
      <c r="F109" s="121"/>
      <c r="G109" s="121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6"/>
      <c r="AP109" s="116"/>
      <c r="AQ109" s="116"/>
      <c r="AR109" s="116"/>
      <c r="AS109" s="116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488" t="s">
        <v>265</v>
      </c>
      <c r="B110" s="488"/>
      <c r="C110" s="488"/>
      <c r="D110" s="489"/>
      <c r="E110" s="489"/>
      <c r="F110" s="489"/>
      <c r="G110" s="489"/>
      <c r="H110" s="489"/>
      <c r="I110" s="489"/>
      <c r="J110" s="489"/>
      <c r="K110" s="489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4"/>
      <c r="AD110" s="124"/>
      <c r="AE110" s="123"/>
      <c r="AF110" s="123"/>
      <c r="AG110" s="123"/>
      <c r="AH110" s="124"/>
      <c r="AI110" s="124"/>
      <c r="AJ110" s="123"/>
      <c r="AK110" s="123"/>
      <c r="AL110" s="123"/>
      <c r="AM110" s="124"/>
      <c r="AN110" s="124"/>
      <c r="AO110" s="123"/>
      <c r="AP110" s="123"/>
      <c r="AQ110" s="123"/>
      <c r="AR110" s="124"/>
      <c r="AS110" s="124"/>
      <c r="AT110" s="123"/>
      <c r="AU110" s="123"/>
      <c r="AV110" s="123"/>
      <c r="AW110" s="124"/>
      <c r="AX110" s="124"/>
      <c r="AY110" s="123"/>
      <c r="AZ110" s="115"/>
      <c r="BA110" s="115"/>
    </row>
    <row r="113" spans="1:54" ht="18.75" x14ac:dyDescent="0.3">
      <c r="A113" s="118"/>
      <c r="B113" s="116"/>
      <c r="C113" s="116"/>
      <c r="D113" s="120"/>
      <c r="E113" s="121"/>
      <c r="F113" s="121"/>
      <c r="G113" s="121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6"/>
      <c r="AP113" s="116"/>
      <c r="AQ113" s="116"/>
      <c r="AR113" s="116"/>
      <c r="AS113" s="116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F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F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F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F129" s="108"/>
      <c r="G129" s="108"/>
      <c r="BB129" s="95"/>
    </row>
    <row r="135" spans="1:54" s="103" customFormat="1" ht="49.5" customHeight="1" x14ac:dyDescent="0.25">
      <c r="D135" s="107"/>
      <c r="E135" s="108"/>
      <c r="F135" s="108"/>
      <c r="G135" s="108"/>
      <c r="BB135" s="95"/>
    </row>
  </sheetData>
  <mergeCells count="85">
    <mergeCell ref="A17:C21"/>
    <mergeCell ref="BB17:BB26"/>
    <mergeCell ref="BB33:BB37"/>
    <mergeCell ref="A49:A53"/>
    <mergeCell ref="B49:B53"/>
    <mergeCell ref="C49:C53"/>
    <mergeCell ref="A38:A42"/>
    <mergeCell ref="B38:B41"/>
    <mergeCell ref="A27:C31"/>
    <mergeCell ref="A43:A47"/>
    <mergeCell ref="B43:B47"/>
    <mergeCell ref="C43:C47"/>
    <mergeCell ref="BB43:BB47"/>
    <mergeCell ref="BB49:BB53"/>
    <mergeCell ref="C33:C36"/>
    <mergeCell ref="B33:B3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F9:F10"/>
    <mergeCell ref="G9:G10"/>
    <mergeCell ref="H9:J9"/>
    <mergeCell ref="T9:V9"/>
    <mergeCell ref="A12:C16"/>
    <mergeCell ref="K9:M9"/>
    <mergeCell ref="N9:P9"/>
    <mergeCell ref="BB38:BB42"/>
    <mergeCell ref="Z9:AD9"/>
    <mergeCell ref="AE9:AI9"/>
    <mergeCell ref="AJ9:AN9"/>
    <mergeCell ref="AO9:AS9"/>
    <mergeCell ref="AT9:AX9"/>
    <mergeCell ref="W9:Y9"/>
    <mergeCell ref="A22:C26"/>
    <mergeCell ref="Q9:S9"/>
    <mergeCell ref="A32:BB32"/>
    <mergeCell ref="A33:A37"/>
    <mergeCell ref="BB12:BB16"/>
    <mergeCell ref="A6:AO6"/>
    <mergeCell ref="A108:B108"/>
    <mergeCell ref="A110:K110"/>
    <mergeCell ref="A103:AY103"/>
    <mergeCell ref="A80:BB80"/>
    <mergeCell ref="A81:C85"/>
    <mergeCell ref="BB81:BB85"/>
    <mergeCell ref="A86:C90"/>
    <mergeCell ref="A91:C95"/>
    <mergeCell ref="BB91:BB95"/>
    <mergeCell ref="BB86:BB90"/>
    <mergeCell ref="A101:BB101"/>
    <mergeCell ref="A79:BB79"/>
    <mergeCell ref="A60:A64"/>
    <mergeCell ref="B60:B64"/>
    <mergeCell ref="C60:C64"/>
    <mergeCell ref="C55:C59"/>
    <mergeCell ref="BB55:BB59"/>
    <mergeCell ref="A54:BB54"/>
    <mergeCell ref="A55:A59"/>
    <mergeCell ref="B55:B59"/>
    <mergeCell ref="AY1:BB1"/>
    <mergeCell ref="A96:C100"/>
    <mergeCell ref="BB96:BB100"/>
    <mergeCell ref="B71:B74"/>
    <mergeCell ref="C71:C74"/>
    <mergeCell ref="A71:A74"/>
    <mergeCell ref="B75:B78"/>
    <mergeCell ref="A75:A78"/>
    <mergeCell ref="C75:C78"/>
    <mergeCell ref="C38:C41"/>
    <mergeCell ref="A65:BB65"/>
    <mergeCell ref="A66:A70"/>
    <mergeCell ref="B66:B70"/>
    <mergeCell ref="C66:C70"/>
    <mergeCell ref="BB66:BB70"/>
    <mergeCell ref="BB60:BB64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5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A4" sqref="A4:BB4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59" t="s">
        <v>313</v>
      </c>
      <c r="AZ1" s="459"/>
      <c r="BA1" s="459"/>
      <c r="BB1" s="459"/>
    </row>
    <row r="2" spans="1:54" ht="18.75" x14ac:dyDescent="0.25">
      <c r="BB2" s="228" t="s">
        <v>272</v>
      </c>
    </row>
    <row r="3" spans="1:54" s="110" customFormat="1" ht="24" customHeight="1" x14ac:dyDescent="0.25">
      <c r="A3" s="521" t="s">
        <v>323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</row>
    <row r="4" spans="1:54" s="96" customFormat="1" ht="17.25" customHeight="1" x14ac:dyDescent="0.25">
      <c r="A4" s="522" t="s">
        <v>322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</row>
    <row r="5" spans="1:54" s="97" customFormat="1" ht="24" customHeight="1" x14ac:dyDescent="0.25">
      <c r="A5" s="523" t="s">
        <v>262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</row>
    <row r="6" spans="1:54" s="97" customFormat="1" ht="24" customHeight="1" x14ac:dyDescent="0.25">
      <c r="A6" s="484" t="s">
        <v>312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</row>
    <row r="7" spans="1:54" ht="13.5" thickBot="1" x14ac:dyDescent="0.3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112"/>
      <c r="AQ7" s="112"/>
      <c r="AR7" s="112"/>
      <c r="AS7" s="11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64" t="s">
        <v>0</v>
      </c>
      <c r="B8" s="564" t="s">
        <v>266</v>
      </c>
      <c r="C8" s="564" t="s">
        <v>259</v>
      </c>
      <c r="D8" s="564" t="s">
        <v>40</v>
      </c>
      <c r="E8" s="564" t="s">
        <v>256</v>
      </c>
      <c r="F8" s="564"/>
      <c r="G8" s="564"/>
      <c r="H8" s="469" t="s">
        <v>255</v>
      </c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537" t="s">
        <v>303</v>
      </c>
    </row>
    <row r="9" spans="1:54" ht="28.5" customHeight="1" x14ac:dyDescent="0.25">
      <c r="A9" s="564"/>
      <c r="B9" s="564"/>
      <c r="C9" s="564"/>
      <c r="D9" s="564"/>
      <c r="E9" s="564" t="s">
        <v>328</v>
      </c>
      <c r="F9" s="564" t="s">
        <v>278</v>
      </c>
      <c r="G9" s="565" t="s">
        <v>19</v>
      </c>
      <c r="H9" s="469" t="s">
        <v>17</v>
      </c>
      <c r="I9" s="469"/>
      <c r="J9" s="469"/>
      <c r="K9" s="469" t="s">
        <v>18</v>
      </c>
      <c r="L9" s="469"/>
      <c r="M9" s="469"/>
      <c r="N9" s="469" t="s">
        <v>22</v>
      </c>
      <c r="O9" s="469"/>
      <c r="P9" s="469"/>
      <c r="Q9" s="469" t="s">
        <v>24</v>
      </c>
      <c r="R9" s="469"/>
      <c r="S9" s="469"/>
      <c r="T9" s="469" t="s">
        <v>25</v>
      </c>
      <c r="U9" s="469"/>
      <c r="V9" s="469"/>
      <c r="W9" s="469" t="s">
        <v>26</v>
      </c>
      <c r="X9" s="469"/>
      <c r="Y9" s="469"/>
      <c r="Z9" s="469" t="s">
        <v>28</v>
      </c>
      <c r="AA9" s="469"/>
      <c r="AB9" s="469"/>
      <c r="AC9" s="566"/>
      <c r="AD9" s="566"/>
      <c r="AE9" s="469" t="s">
        <v>29</v>
      </c>
      <c r="AF9" s="469"/>
      <c r="AG9" s="469"/>
      <c r="AH9" s="566"/>
      <c r="AI9" s="566"/>
      <c r="AJ9" s="469" t="s">
        <v>30</v>
      </c>
      <c r="AK9" s="469"/>
      <c r="AL9" s="469"/>
      <c r="AM9" s="566"/>
      <c r="AN9" s="566"/>
      <c r="AO9" s="469" t="s">
        <v>32</v>
      </c>
      <c r="AP9" s="469"/>
      <c r="AQ9" s="469"/>
      <c r="AR9" s="566"/>
      <c r="AS9" s="566"/>
      <c r="AT9" s="469" t="s">
        <v>33</v>
      </c>
      <c r="AU9" s="469"/>
      <c r="AV9" s="469"/>
      <c r="AW9" s="566"/>
      <c r="AX9" s="566"/>
      <c r="AY9" s="469" t="s">
        <v>34</v>
      </c>
      <c r="AZ9" s="469"/>
      <c r="BA9" s="469"/>
      <c r="BB9" s="538"/>
    </row>
    <row r="10" spans="1:54" ht="55.5" customHeight="1" x14ac:dyDescent="0.25">
      <c r="A10" s="564"/>
      <c r="B10" s="564"/>
      <c r="C10" s="564"/>
      <c r="D10" s="564"/>
      <c r="E10" s="564"/>
      <c r="F10" s="564"/>
      <c r="G10" s="565"/>
      <c r="H10" s="340" t="s">
        <v>20</v>
      </c>
      <c r="I10" s="340" t="s">
        <v>21</v>
      </c>
      <c r="J10" s="360" t="s">
        <v>19</v>
      </c>
      <c r="K10" s="340" t="s">
        <v>20</v>
      </c>
      <c r="L10" s="340" t="s">
        <v>21</v>
      </c>
      <c r="M10" s="360" t="s">
        <v>19</v>
      </c>
      <c r="N10" s="340" t="s">
        <v>20</v>
      </c>
      <c r="O10" s="340" t="s">
        <v>21</v>
      </c>
      <c r="P10" s="360" t="s">
        <v>19</v>
      </c>
      <c r="Q10" s="340" t="s">
        <v>20</v>
      </c>
      <c r="R10" s="340" t="s">
        <v>21</v>
      </c>
      <c r="S10" s="360" t="s">
        <v>19</v>
      </c>
      <c r="T10" s="340" t="s">
        <v>20</v>
      </c>
      <c r="U10" s="340" t="s">
        <v>21</v>
      </c>
      <c r="V10" s="360" t="s">
        <v>19</v>
      </c>
      <c r="W10" s="340" t="s">
        <v>20</v>
      </c>
      <c r="X10" s="340" t="s">
        <v>21</v>
      </c>
      <c r="Y10" s="360" t="s">
        <v>19</v>
      </c>
      <c r="Z10" s="340" t="s">
        <v>20</v>
      </c>
      <c r="AA10" s="340" t="s">
        <v>21</v>
      </c>
      <c r="AB10" s="360" t="s">
        <v>19</v>
      </c>
      <c r="AC10" s="340" t="s">
        <v>21</v>
      </c>
      <c r="AD10" s="360" t="s">
        <v>19</v>
      </c>
      <c r="AE10" s="340" t="s">
        <v>20</v>
      </c>
      <c r="AF10" s="340" t="s">
        <v>21</v>
      </c>
      <c r="AG10" s="360" t="s">
        <v>19</v>
      </c>
      <c r="AH10" s="340" t="s">
        <v>21</v>
      </c>
      <c r="AI10" s="360" t="s">
        <v>19</v>
      </c>
      <c r="AJ10" s="340" t="s">
        <v>20</v>
      </c>
      <c r="AK10" s="340" t="s">
        <v>21</v>
      </c>
      <c r="AL10" s="360" t="s">
        <v>19</v>
      </c>
      <c r="AM10" s="340" t="s">
        <v>21</v>
      </c>
      <c r="AN10" s="360" t="s">
        <v>19</v>
      </c>
      <c r="AO10" s="340" t="s">
        <v>20</v>
      </c>
      <c r="AP10" s="340" t="s">
        <v>21</v>
      </c>
      <c r="AQ10" s="360" t="s">
        <v>19</v>
      </c>
      <c r="AR10" s="340" t="s">
        <v>21</v>
      </c>
      <c r="AS10" s="360" t="s">
        <v>19</v>
      </c>
      <c r="AT10" s="340" t="s">
        <v>20</v>
      </c>
      <c r="AU10" s="340" t="s">
        <v>21</v>
      </c>
      <c r="AV10" s="360" t="s">
        <v>19</v>
      </c>
      <c r="AW10" s="340" t="s">
        <v>21</v>
      </c>
      <c r="AX10" s="360" t="s">
        <v>19</v>
      </c>
      <c r="AY10" s="340" t="s">
        <v>20</v>
      </c>
      <c r="AZ10" s="340" t="s">
        <v>21</v>
      </c>
      <c r="BA10" s="360" t="s">
        <v>19</v>
      </c>
      <c r="BB10" s="539"/>
    </row>
    <row r="11" spans="1:54" s="100" customFormat="1" ht="15.75" x14ac:dyDescent="0.25">
      <c r="A11" s="358">
        <v>1</v>
      </c>
      <c r="B11" s="358">
        <v>2</v>
      </c>
      <c r="C11" s="358">
        <v>3</v>
      </c>
      <c r="D11" s="358">
        <v>4</v>
      </c>
      <c r="E11" s="358">
        <v>5</v>
      </c>
      <c r="F11" s="361">
        <v>6</v>
      </c>
      <c r="G11" s="359">
        <v>7</v>
      </c>
      <c r="H11" s="358">
        <v>8</v>
      </c>
      <c r="I11" s="358">
        <v>9</v>
      </c>
      <c r="J11" s="359">
        <v>10</v>
      </c>
      <c r="K11" s="358">
        <v>11</v>
      </c>
      <c r="L11" s="358">
        <v>12</v>
      </c>
      <c r="M11" s="359">
        <v>13</v>
      </c>
      <c r="N11" s="358">
        <v>14</v>
      </c>
      <c r="O11" s="358">
        <v>15</v>
      </c>
      <c r="P11" s="359">
        <v>16</v>
      </c>
      <c r="Q11" s="358">
        <v>17</v>
      </c>
      <c r="R11" s="358">
        <v>18</v>
      </c>
      <c r="S11" s="359">
        <v>19</v>
      </c>
      <c r="T11" s="358">
        <v>20</v>
      </c>
      <c r="U11" s="358">
        <v>21</v>
      </c>
      <c r="V11" s="359">
        <v>22</v>
      </c>
      <c r="W11" s="358">
        <v>23</v>
      </c>
      <c r="X11" s="358">
        <v>24</v>
      </c>
      <c r="Y11" s="359">
        <v>25</v>
      </c>
      <c r="Z11" s="358">
        <v>26</v>
      </c>
      <c r="AA11" s="358">
        <v>24</v>
      </c>
      <c r="AB11" s="359">
        <v>25</v>
      </c>
      <c r="AC11" s="358">
        <v>27</v>
      </c>
      <c r="AD11" s="359">
        <v>28</v>
      </c>
      <c r="AE11" s="358">
        <v>29</v>
      </c>
      <c r="AF11" s="358">
        <v>30</v>
      </c>
      <c r="AG11" s="359">
        <v>31</v>
      </c>
      <c r="AH11" s="358">
        <v>30</v>
      </c>
      <c r="AI11" s="359">
        <v>31</v>
      </c>
      <c r="AJ11" s="358">
        <v>32</v>
      </c>
      <c r="AK11" s="358">
        <v>33</v>
      </c>
      <c r="AL11" s="359">
        <v>34</v>
      </c>
      <c r="AM11" s="358">
        <v>33</v>
      </c>
      <c r="AN11" s="359">
        <v>34</v>
      </c>
      <c r="AO11" s="358">
        <v>35</v>
      </c>
      <c r="AP11" s="358">
        <v>36</v>
      </c>
      <c r="AQ11" s="359">
        <v>37</v>
      </c>
      <c r="AR11" s="358">
        <v>36</v>
      </c>
      <c r="AS11" s="359">
        <v>37</v>
      </c>
      <c r="AT11" s="358">
        <v>38</v>
      </c>
      <c r="AU11" s="358">
        <v>39</v>
      </c>
      <c r="AV11" s="359">
        <v>40</v>
      </c>
      <c r="AW11" s="358">
        <v>39</v>
      </c>
      <c r="AX11" s="359">
        <v>40</v>
      </c>
      <c r="AY11" s="358">
        <v>41</v>
      </c>
      <c r="AZ11" s="358">
        <v>42</v>
      </c>
      <c r="BA11" s="359">
        <v>43</v>
      </c>
      <c r="BB11" s="227">
        <v>44</v>
      </c>
    </row>
    <row r="12" spans="1:54" ht="19.7" customHeight="1" x14ac:dyDescent="0.25">
      <c r="A12" s="471" t="s">
        <v>277</v>
      </c>
      <c r="B12" s="471"/>
      <c r="C12" s="471"/>
      <c r="D12" s="342" t="s">
        <v>258</v>
      </c>
      <c r="E12" s="366">
        <f>E13+E14+E15</f>
        <v>719136.5</v>
      </c>
      <c r="F12" s="366">
        <f>F13+F14+F15</f>
        <v>31620.399999999998</v>
      </c>
      <c r="G12" s="328">
        <f>F12/E12</f>
        <v>4.3969955634291957E-2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20"/>
    </row>
    <row r="13" spans="1:54" ht="30.75" customHeight="1" x14ac:dyDescent="0.25">
      <c r="A13" s="471"/>
      <c r="B13" s="471"/>
      <c r="C13" s="471"/>
      <c r="D13" s="259" t="s">
        <v>37</v>
      </c>
      <c r="E13" s="368">
        <f t="shared" ref="E13:F15" si="0">E28</f>
        <v>4598.2</v>
      </c>
      <c r="F13" s="367">
        <f t="shared" si="0"/>
        <v>63.7</v>
      </c>
      <c r="G13" s="329">
        <f t="shared" ref="G13:G15" si="1">F13/E13</f>
        <v>1.3853246922708888E-2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67"/>
    </row>
    <row r="14" spans="1:54" ht="33.6" customHeight="1" x14ac:dyDescent="0.25">
      <c r="A14" s="471"/>
      <c r="B14" s="471"/>
      <c r="C14" s="471"/>
      <c r="D14" s="259" t="s">
        <v>2</v>
      </c>
      <c r="E14" s="368">
        <f t="shared" si="0"/>
        <v>63576.6</v>
      </c>
      <c r="F14" s="367">
        <f t="shared" si="0"/>
        <v>1372</v>
      </c>
      <c r="G14" s="329">
        <f t="shared" si="1"/>
        <v>2.1580266953564676E-2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67"/>
    </row>
    <row r="15" spans="1:54" ht="15.75" x14ac:dyDescent="0.25">
      <c r="A15" s="471"/>
      <c r="B15" s="471"/>
      <c r="C15" s="471"/>
      <c r="D15" s="330" t="s">
        <v>43</v>
      </c>
      <c r="E15" s="368">
        <f t="shared" si="0"/>
        <v>650961.69999999995</v>
      </c>
      <c r="F15" s="367">
        <f t="shared" si="0"/>
        <v>30184.699999999997</v>
      </c>
      <c r="G15" s="329">
        <f t="shared" si="1"/>
        <v>4.6369394697107373E-2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67"/>
    </row>
    <row r="16" spans="1:54" ht="30.75" hidden="1" customHeight="1" x14ac:dyDescent="0.25">
      <c r="A16" s="471"/>
      <c r="B16" s="471"/>
      <c r="C16" s="471"/>
      <c r="D16" s="331" t="s">
        <v>267</v>
      </c>
      <c r="E16" s="368"/>
      <c r="F16" s="368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7"/>
    </row>
    <row r="17" spans="1:54" ht="18.75" customHeight="1" x14ac:dyDescent="0.25">
      <c r="A17" s="546" t="s">
        <v>276</v>
      </c>
      <c r="B17" s="512"/>
      <c r="C17" s="513"/>
      <c r="D17" s="268" t="s">
        <v>41</v>
      </c>
      <c r="E17" s="369"/>
      <c r="F17" s="369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66"/>
    </row>
    <row r="18" spans="1:54" ht="31.5" x14ac:dyDescent="0.25">
      <c r="A18" s="547"/>
      <c r="B18" s="515"/>
      <c r="C18" s="516"/>
      <c r="D18" s="269" t="s">
        <v>37</v>
      </c>
      <c r="E18" s="370"/>
      <c r="F18" s="371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49"/>
    </row>
    <row r="19" spans="1:54" ht="33.6" customHeight="1" x14ac:dyDescent="0.25">
      <c r="A19" s="547"/>
      <c r="B19" s="515"/>
      <c r="C19" s="516"/>
      <c r="D19" s="270" t="s">
        <v>2</v>
      </c>
      <c r="E19" s="372"/>
      <c r="F19" s="373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49"/>
    </row>
    <row r="20" spans="1:54" ht="15.75" x14ac:dyDescent="0.25">
      <c r="A20" s="547"/>
      <c r="B20" s="515"/>
      <c r="C20" s="516"/>
      <c r="D20" s="271" t="s">
        <v>43</v>
      </c>
      <c r="E20" s="372"/>
      <c r="F20" s="373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49"/>
    </row>
    <row r="21" spans="1:54" ht="34.9" customHeight="1" x14ac:dyDescent="0.25">
      <c r="A21" s="547"/>
      <c r="B21" s="548"/>
      <c r="C21" s="516"/>
      <c r="D21" s="272" t="s">
        <v>267</v>
      </c>
      <c r="E21" s="372"/>
      <c r="F21" s="373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49"/>
    </row>
    <row r="22" spans="1:54" ht="17.25" customHeight="1" x14ac:dyDescent="0.25">
      <c r="A22" s="511" t="s">
        <v>275</v>
      </c>
      <c r="B22" s="512"/>
      <c r="C22" s="513"/>
      <c r="D22" s="268" t="s">
        <v>41</v>
      </c>
      <c r="E22" s="374"/>
      <c r="F22" s="369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49"/>
    </row>
    <row r="23" spans="1:54" ht="31.5" x14ac:dyDescent="0.25">
      <c r="A23" s="514"/>
      <c r="B23" s="515"/>
      <c r="C23" s="516"/>
      <c r="D23" s="270" t="s">
        <v>37</v>
      </c>
      <c r="E23" s="375"/>
      <c r="F23" s="3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49"/>
    </row>
    <row r="24" spans="1:54" ht="31.15" customHeight="1" x14ac:dyDescent="0.25">
      <c r="A24" s="514"/>
      <c r="B24" s="515"/>
      <c r="C24" s="516"/>
      <c r="D24" s="270" t="s">
        <v>2</v>
      </c>
      <c r="E24" s="372"/>
      <c r="F24" s="373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49"/>
    </row>
    <row r="25" spans="1:54" ht="15.75" x14ac:dyDescent="0.25">
      <c r="A25" s="514"/>
      <c r="B25" s="515"/>
      <c r="C25" s="516"/>
      <c r="D25" s="273" t="s">
        <v>43</v>
      </c>
      <c r="E25" s="372"/>
      <c r="F25" s="373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49"/>
    </row>
    <row r="26" spans="1:54" s="243" customFormat="1" ht="37.15" customHeight="1" x14ac:dyDescent="0.25">
      <c r="A26" s="517"/>
      <c r="B26" s="518"/>
      <c r="C26" s="519"/>
      <c r="D26" s="274" t="s">
        <v>267</v>
      </c>
      <c r="E26" s="368"/>
      <c r="F26" s="368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49"/>
    </row>
    <row r="27" spans="1:54" ht="37.15" customHeight="1" x14ac:dyDescent="0.25">
      <c r="A27" s="511" t="s">
        <v>273</v>
      </c>
      <c r="B27" s="554"/>
      <c r="C27" s="555"/>
      <c r="D27" s="268" t="s">
        <v>41</v>
      </c>
      <c r="E27" s="366">
        <f>E28+E29+E30</f>
        <v>719136.5</v>
      </c>
      <c r="F27" s="366">
        <f>F28+F29+F30</f>
        <v>31620.399999999998</v>
      </c>
      <c r="G27" s="328">
        <f>F27/E27</f>
        <v>4.3969955634291957E-2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56"/>
      <c r="B28" s="557"/>
      <c r="C28" s="558"/>
      <c r="D28" s="270" t="s">
        <v>37</v>
      </c>
      <c r="E28" s="381">
        <f>E82</f>
        <v>4598.2</v>
      </c>
      <c r="F28" s="381">
        <f>F82</f>
        <v>63.7</v>
      </c>
      <c r="G28" s="329">
        <f>F28/E28</f>
        <v>1.3853246922708888E-2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56"/>
      <c r="B29" s="557"/>
      <c r="C29" s="558"/>
      <c r="D29" s="270" t="s">
        <v>2</v>
      </c>
      <c r="E29" s="367">
        <f>E83</f>
        <v>63576.6</v>
      </c>
      <c r="F29" s="381">
        <f>F83</f>
        <v>1372</v>
      </c>
      <c r="G29" s="329">
        <f>F29/E29</f>
        <v>2.1580266953564676E-2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56"/>
      <c r="B30" s="557"/>
      <c r="C30" s="558"/>
      <c r="D30" s="273" t="s">
        <v>43</v>
      </c>
      <c r="E30" s="367">
        <f>E84+E89+E94+E99</f>
        <v>650961.69999999995</v>
      </c>
      <c r="F30" s="381">
        <f>F84+F89+F94+F99</f>
        <v>30184.699999999997</v>
      </c>
      <c r="G30" s="329">
        <f>F30/E30</f>
        <v>4.6369394697107373E-2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59"/>
      <c r="B31" s="560"/>
      <c r="C31" s="561"/>
      <c r="D31" s="274" t="s">
        <v>267</v>
      </c>
      <c r="E31" s="368"/>
      <c r="F31" s="368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75" t="s">
        <v>324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7"/>
    </row>
    <row r="33" spans="1:54" ht="18.75" customHeight="1" x14ac:dyDescent="0.25">
      <c r="A33" s="478" t="s">
        <v>1</v>
      </c>
      <c r="B33" s="551" t="s">
        <v>325</v>
      </c>
      <c r="C33" s="472"/>
      <c r="D33" s="220" t="s">
        <v>41</v>
      </c>
      <c r="E33" s="366">
        <f>E34+E35+E36</f>
        <v>536538.80000000005</v>
      </c>
      <c r="F33" s="366">
        <f>F34+F35+F36</f>
        <v>27570</v>
      </c>
      <c r="G33" s="328">
        <f>F33/E33</f>
        <v>5.1384913821703106E-2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82"/>
    </row>
    <row r="34" spans="1:54" ht="31.5" x14ac:dyDescent="0.25">
      <c r="A34" s="479"/>
      <c r="B34" s="552"/>
      <c r="C34" s="473"/>
      <c r="D34" s="259" t="s">
        <v>37</v>
      </c>
      <c r="E34" s="377">
        <v>4598.2</v>
      </c>
      <c r="F34" s="367">
        <v>63.7</v>
      </c>
      <c r="G34" s="329">
        <f>F34/E34</f>
        <v>1.3853246922708888E-2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83"/>
    </row>
    <row r="35" spans="1:54" ht="46.5" customHeight="1" x14ac:dyDescent="0.25">
      <c r="A35" s="479"/>
      <c r="B35" s="552"/>
      <c r="C35" s="473"/>
      <c r="D35" s="259" t="s">
        <v>2</v>
      </c>
      <c r="E35" s="377">
        <v>63576.6</v>
      </c>
      <c r="F35" s="367">
        <v>1372</v>
      </c>
      <c r="G35" s="329">
        <f>F35/E35</f>
        <v>2.1580266953564676E-2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83"/>
    </row>
    <row r="36" spans="1:54" ht="27.2" customHeight="1" x14ac:dyDescent="0.25">
      <c r="A36" s="479"/>
      <c r="B36" s="553"/>
      <c r="C36" s="474"/>
      <c r="D36" s="330" t="s">
        <v>43</v>
      </c>
      <c r="E36" s="377">
        <v>468364</v>
      </c>
      <c r="F36" s="367">
        <v>26134.3</v>
      </c>
      <c r="G36" s="329">
        <f>F36/E36</f>
        <v>5.5799122050371075E-2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83"/>
    </row>
    <row r="37" spans="1:54" s="243" customFormat="1" ht="36.6" hidden="1" customHeight="1" x14ac:dyDescent="0.25">
      <c r="A37" s="479"/>
      <c r="B37" s="339"/>
      <c r="C37" s="335"/>
      <c r="D37" s="331" t="s">
        <v>267</v>
      </c>
      <c r="E37" s="367"/>
      <c r="F37" s="367"/>
      <c r="G37" s="329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83"/>
    </row>
    <row r="38" spans="1:54" ht="18.75" customHeight="1" x14ac:dyDescent="0.25">
      <c r="A38" s="478" t="s">
        <v>3</v>
      </c>
      <c r="B38" s="551" t="s">
        <v>326</v>
      </c>
      <c r="C38" s="472"/>
      <c r="D38" s="220" t="s">
        <v>41</v>
      </c>
      <c r="E38" s="366">
        <f>E39+E40+E41</f>
        <v>9470.7999999999993</v>
      </c>
      <c r="F38" s="366">
        <f>F39+F40+F41</f>
        <v>479.5</v>
      </c>
      <c r="G38" s="328">
        <f>F38/E38</f>
        <v>5.0629302698821647E-2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82"/>
    </row>
    <row r="39" spans="1:54" ht="31.9" customHeight="1" x14ac:dyDescent="0.25">
      <c r="A39" s="479"/>
      <c r="B39" s="552"/>
      <c r="C39" s="473"/>
      <c r="D39" s="259" t="s">
        <v>37</v>
      </c>
      <c r="E39" s="367">
        <v>0</v>
      </c>
      <c r="F39" s="367"/>
      <c r="G39" s="329" t="e">
        <f t="shared" ref="G39:G41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83"/>
    </row>
    <row r="40" spans="1:54" ht="34.9" customHeight="1" x14ac:dyDescent="0.25">
      <c r="A40" s="479"/>
      <c r="B40" s="552"/>
      <c r="C40" s="473"/>
      <c r="D40" s="259" t="s">
        <v>2</v>
      </c>
      <c r="E40" s="367">
        <v>0</v>
      </c>
      <c r="F40" s="367"/>
      <c r="G40" s="329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83"/>
    </row>
    <row r="41" spans="1:54" ht="21.75" customHeight="1" x14ac:dyDescent="0.25">
      <c r="A41" s="479"/>
      <c r="B41" s="553"/>
      <c r="C41" s="474"/>
      <c r="D41" s="330" t="s">
        <v>43</v>
      </c>
      <c r="E41" s="377">
        <v>9470.7999999999993</v>
      </c>
      <c r="F41" s="367">
        <v>479.5</v>
      </c>
      <c r="G41" s="329">
        <f t="shared" si="2"/>
        <v>5.0629302698821643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83"/>
    </row>
    <row r="42" spans="1:54" ht="34.9" hidden="1" customHeight="1" x14ac:dyDescent="0.25">
      <c r="A42" s="479"/>
      <c r="B42" s="339"/>
      <c r="C42" s="335"/>
      <c r="D42" s="331" t="s">
        <v>267</v>
      </c>
      <c r="E42" s="367"/>
      <c r="F42" s="367"/>
      <c r="G42" s="329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83"/>
    </row>
    <row r="43" spans="1:54" s="243" customFormat="1" ht="22.15" customHeight="1" x14ac:dyDescent="0.25">
      <c r="A43" s="478" t="s">
        <v>4</v>
      </c>
      <c r="B43" s="551" t="s">
        <v>327</v>
      </c>
      <c r="C43" s="480"/>
      <c r="D43" s="220" t="s">
        <v>41</v>
      </c>
      <c r="E43" s="366">
        <f>E44+E45+E46</f>
        <v>1563.7</v>
      </c>
      <c r="F43" s="366">
        <v>0</v>
      </c>
      <c r="G43" s="328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82"/>
    </row>
    <row r="44" spans="1:54" ht="31.5" x14ac:dyDescent="0.25">
      <c r="A44" s="479"/>
      <c r="B44" s="552"/>
      <c r="C44" s="481"/>
      <c r="D44" s="259" t="s">
        <v>37</v>
      </c>
      <c r="E44" s="367">
        <v>0</v>
      </c>
      <c r="F44" s="367"/>
      <c r="G44" s="329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83"/>
    </row>
    <row r="45" spans="1:54" ht="31.15" customHeight="1" x14ac:dyDescent="0.25">
      <c r="A45" s="479"/>
      <c r="B45" s="552"/>
      <c r="C45" s="481"/>
      <c r="D45" s="259" t="s">
        <v>2</v>
      </c>
      <c r="E45" s="367">
        <v>0</v>
      </c>
      <c r="F45" s="367"/>
      <c r="G45" s="329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83"/>
    </row>
    <row r="46" spans="1:54" ht="21.75" customHeight="1" x14ac:dyDescent="0.25">
      <c r="A46" s="479"/>
      <c r="B46" s="552"/>
      <c r="C46" s="481"/>
      <c r="D46" s="330" t="s">
        <v>43</v>
      </c>
      <c r="E46" s="377">
        <v>1563.7</v>
      </c>
      <c r="F46" s="367">
        <v>0</v>
      </c>
      <c r="G46" s="329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83"/>
    </row>
    <row r="47" spans="1:54" ht="30" hidden="1" customHeight="1" x14ac:dyDescent="0.25">
      <c r="A47" s="479"/>
      <c r="B47" s="553"/>
      <c r="C47" s="562"/>
      <c r="D47" s="331" t="s">
        <v>267</v>
      </c>
      <c r="E47" s="367"/>
      <c r="F47" s="367"/>
      <c r="G47" s="329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83"/>
    </row>
    <row r="48" spans="1:54" ht="30" hidden="1" customHeight="1" x14ac:dyDescent="0.25">
      <c r="A48" s="341"/>
      <c r="B48" s="339"/>
      <c r="C48" s="335"/>
      <c r="D48" s="331" t="s">
        <v>267</v>
      </c>
      <c r="E48" s="367"/>
      <c r="F48" s="367"/>
      <c r="G48" s="329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43"/>
    </row>
    <row r="49" spans="1:54" ht="20.25" customHeight="1" x14ac:dyDescent="0.25">
      <c r="A49" s="550"/>
      <c r="B49" s="498" t="s">
        <v>268</v>
      </c>
      <c r="C49" s="480"/>
      <c r="D49" s="220" t="s">
        <v>41</v>
      </c>
      <c r="E49" s="366">
        <f>E50+E51+E52</f>
        <v>547573.30000000005</v>
      </c>
      <c r="F49" s="366">
        <f>F50+F51+F52</f>
        <v>28049.5</v>
      </c>
      <c r="G49" s="328">
        <f>F49/E49</f>
        <v>5.1225105387717039E-2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66"/>
    </row>
    <row r="50" spans="1:54" ht="35.25" customHeight="1" x14ac:dyDescent="0.25">
      <c r="A50" s="526"/>
      <c r="B50" s="499"/>
      <c r="C50" s="481"/>
      <c r="D50" s="259" t="s">
        <v>37</v>
      </c>
      <c r="E50" s="367">
        <f>E34+E39+E44</f>
        <v>4598.2</v>
      </c>
      <c r="F50" s="367">
        <f>F34+F39+F44</f>
        <v>63.7</v>
      </c>
      <c r="G50" s="329">
        <f>F50/E50</f>
        <v>1.3853246922708888E-2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7"/>
    </row>
    <row r="51" spans="1:54" ht="33" customHeight="1" x14ac:dyDescent="0.25">
      <c r="A51" s="526"/>
      <c r="B51" s="499"/>
      <c r="C51" s="481"/>
      <c r="D51" s="259" t="s">
        <v>2</v>
      </c>
      <c r="E51" s="367">
        <f t="shared" ref="E51:F52" si="4">E35+E40+E45</f>
        <v>63576.6</v>
      </c>
      <c r="F51" s="367">
        <f t="shared" si="4"/>
        <v>1372</v>
      </c>
      <c r="G51" s="329">
        <f>F51/E51</f>
        <v>2.1580266953564676E-2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7"/>
    </row>
    <row r="52" spans="1:54" ht="19.7" customHeight="1" x14ac:dyDescent="0.25">
      <c r="A52" s="526"/>
      <c r="B52" s="499"/>
      <c r="C52" s="481"/>
      <c r="D52" s="262" t="s">
        <v>43</v>
      </c>
      <c r="E52" s="367">
        <f t="shared" si="4"/>
        <v>479398.5</v>
      </c>
      <c r="F52" s="367">
        <f>F46+F41+F36</f>
        <v>26613.8</v>
      </c>
      <c r="G52" s="329">
        <f>F52/E52</f>
        <v>5.5514983880842347E-2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7"/>
    </row>
    <row r="53" spans="1:54" ht="34.9" hidden="1" customHeight="1" x14ac:dyDescent="0.25">
      <c r="A53" s="526"/>
      <c r="B53" s="499"/>
      <c r="C53" s="481"/>
      <c r="D53" s="263" t="s">
        <v>267</v>
      </c>
      <c r="E53" s="325"/>
      <c r="F53" s="333"/>
      <c r="G53" s="329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7"/>
    </row>
    <row r="54" spans="1:54" ht="15.75" x14ac:dyDescent="0.25">
      <c r="A54" s="475" t="s">
        <v>329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7"/>
    </row>
    <row r="55" spans="1:54" ht="22.5" customHeight="1" x14ac:dyDescent="0.25">
      <c r="A55" s="478" t="s">
        <v>6</v>
      </c>
      <c r="B55" s="480" t="s">
        <v>330</v>
      </c>
      <c r="C55" s="480"/>
      <c r="D55" s="220" t="s">
        <v>41</v>
      </c>
      <c r="E55" s="366">
        <f>E56+E57+E58</f>
        <v>118948.1</v>
      </c>
      <c r="F55" s="366">
        <f>F56+F57+F58</f>
        <v>2506.5</v>
      </c>
      <c r="G55" s="328">
        <f>F55/E55</f>
        <v>2.1072215529293867E-2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82"/>
    </row>
    <row r="56" spans="1:54" ht="36.75" customHeight="1" x14ac:dyDescent="0.25">
      <c r="A56" s="479"/>
      <c r="B56" s="481"/>
      <c r="C56" s="481"/>
      <c r="D56" s="259" t="s">
        <v>37</v>
      </c>
      <c r="E56" s="368"/>
      <c r="F56" s="368"/>
      <c r="G56" s="329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83"/>
    </row>
    <row r="57" spans="1:54" ht="35.450000000000003" customHeight="1" x14ac:dyDescent="0.25">
      <c r="A57" s="479"/>
      <c r="B57" s="481"/>
      <c r="C57" s="481"/>
      <c r="D57" s="259" t="s">
        <v>2</v>
      </c>
      <c r="E57" s="373"/>
      <c r="F57" s="378"/>
      <c r="G57" s="329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83"/>
    </row>
    <row r="58" spans="1:54" ht="22.5" customHeight="1" x14ac:dyDescent="0.25">
      <c r="A58" s="479"/>
      <c r="B58" s="481"/>
      <c r="C58" s="481"/>
      <c r="D58" s="262" t="s">
        <v>43</v>
      </c>
      <c r="E58" s="377">
        <v>118948.1</v>
      </c>
      <c r="F58" s="378">
        <v>2506.5</v>
      </c>
      <c r="G58" s="329">
        <f>F58/E58</f>
        <v>2.1072215529293867E-2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83"/>
    </row>
    <row r="59" spans="1:54" ht="38.450000000000003" hidden="1" customHeight="1" x14ac:dyDescent="0.25">
      <c r="A59" s="479"/>
      <c r="B59" s="481"/>
      <c r="C59" s="481"/>
      <c r="D59" s="263" t="s">
        <v>267</v>
      </c>
      <c r="E59" s="373"/>
      <c r="F59" s="373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83"/>
    </row>
    <row r="60" spans="1:54" ht="21" customHeight="1" x14ac:dyDescent="0.25">
      <c r="A60" s="478"/>
      <c r="B60" s="498" t="s">
        <v>269</v>
      </c>
      <c r="C60" s="480"/>
      <c r="D60" s="220" t="s">
        <v>41</v>
      </c>
      <c r="E60" s="366">
        <f>E61+E62+E63</f>
        <v>118948.1</v>
      </c>
      <c r="F60" s="366">
        <f>F61+F62+F63</f>
        <v>2506.5</v>
      </c>
      <c r="G60" s="328">
        <f>F60/E60</f>
        <v>2.1072215529293867E-2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66"/>
    </row>
    <row r="61" spans="1:54" ht="31.5" x14ac:dyDescent="0.25">
      <c r="A61" s="479"/>
      <c r="B61" s="499"/>
      <c r="C61" s="481"/>
      <c r="D61" s="259" t="s">
        <v>37</v>
      </c>
      <c r="E61" s="368"/>
      <c r="F61" s="368"/>
      <c r="G61" s="329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7"/>
    </row>
    <row r="62" spans="1:54" ht="33" customHeight="1" x14ac:dyDescent="0.25">
      <c r="A62" s="479"/>
      <c r="B62" s="499"/>
      <c r="C62" s="481"/>
      <c r="D62" s="259" t="s">
        <v>2</v>
      </c>
      <c r="E62" s="368"/>
      <c r="F62" s="368"/>
      <c r="G62" s="329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7"/>
    </row>
    <row r="63" spans="1:54" ht="21" customHeight="1" x14ac:dyDescent="0.25">
      <c r="A63" s="479"/>
      <c r="B63" s="499"/>
      <c r="C63" s="481"/>
      <c r="D63" s="262" t="s">
        <v>43</v>
      </c>
      <c r="E63" s="377">
        <f>E58</f>
        <v>118948.1</v>
      </c>
      <c r="F63" s="368">
        <f>F58</f>
        <v>2506.5</v>
      </c>
      <c r="G63" s="329">
        <f>F63/E63</f>
        <v>2.1072215529293867E-2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7"/>
    </row>
    <row r="64" spans="1:54" ht="28.9" hidden="1" customHeight="1" x14ac:dyDescent="0.25">
      <c r="A64" s="479"/>
      <c r="B64" s="499"/>
      <c r="C64" s="481"/>
      <c r="D64" s="263" t="s">
        <v>267</v>
      </c>
      <c r="E64" s="179"/>
      <c r="F64" s="362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7"/>
    </row>
    <row r="65" spans="1:54" ht="15.75" x14ac:dyDescent="0.25">
      <c r="A65" s="475" t="s">
        <v>331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7"/>
    </row>
    <row r="66" spans="1:54" ht="22.5" customHeight="1" x14ac:dyDescent="0.25">
      <c r="A66" s="478" t="s">
        <v>16</v>
      </c>
      <c r="B66" s="480" t="s">
        <v>330</v>
      </c>
      <c r="C66" s="480"/>
      <c r="D66" s="220" t="s">
        <v>41</v>
      </c>
      <c r="E66" s="366">
        <f>E67+E68+E69</f>
        <v>21817.7</v>
      </c>
      <c r="F66" s="366">
        <f>F67+F68+F69</f>
        <v>314.60000000000002</v>
      </c>
      <c r="G66" s="329">
        <f>F66/E66</f>
        <v>1.4419485096962559E-2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82"/>
    </row>
    <row r="67" spans="1:54" ht="36.75" customHeight="1" x14ac:dyDescent="0.25">
      <c r="A67" s="479"/>
      <c r="B67" s="481"/>
      <c r="C67" s="481"/>
      <c r="D67" s="259" t="s">
        <v>37</v>
      </c>
      <c r="E67" s="368"/>
      <c r="F67" s="368"/>
      <c r="G67" s="329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83"/>
    </row>
    <row r="68" spans="1:54" ht="35.450000000000003" customHeight="1" x14ac:dyDescent="0.25">
      <c r="A68" s="479"/>
      <c r="B68" s="481"/>
      <c r="C68" s="481"/>
      <c r="D68" s="259" t="s">
        <v>2</v>
      </c>
      <c r="E68" s="373"/>
      <c r="F68" s="373"/>
      <c r="G68" s="329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83"/>
    </row>
    <row r="69" spans="1:54" ht="22.5" customHeight="1" x14ac:dyDescent="0.25">
      <c r="A69" s="479"/>
      <c r="B69" s="481"/>
      <c r="C69" s="481"/>
      <c r="D69" s="262" t="s">
        <v>43</v>
      </c>
      <c r="E69" s="377">
        <v>21817.7</v>
      </c>
      <c r="F69" s="368">
        <v>314.60000000000002</v>
      </c>
      <c r="G69" s="329">
        <f t="shared" si="7"/>
        <v>1.4419485096962559E-2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83"/>
    </row>
    <row r="70" spans="1:54" ht="38.450000000000003" hidden="1" customHeight="1" x14ac:dyDescent="0.25">
      <c r="A70" s="479"/>
      <c r="B70" s="481"/>
      <c r="C70" s="481"/>
      <c r="D70" s="263" t="s">
        <v>267</v>
      </c>
      <c r="E70" s="373"/>
      <c r="F70" s="373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83"/>
    </row>
    <row r="71" spans="1:54" ht="18.75" customHeight="1" x14ac:dyDescent="0.25">
      <c r="A71" s="470" t="s">
        <v>332</v>
      </c>
      <c r="B71" s="468" t="s">
        <v>326</v>
      </c>
      <c r="C71" s="469"/>
      <c r="D71" s="220" t="s">
        <v>41</v>
      </c>
      <c r="E71" s="366">
        <f>E72+E73+E74</f>
        <v>30797.4</v>
      </c>
      <c r="F71" s="366">
        <f>F72+F73+F74</f>
        <v>749.8</v>
      </c>
      <c r="G71" s="329">
        <f>F71/E71</f>
        <v>2.4346211043789409E-2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48"/>
    </row>
    <row r="72" spans="1:54" ht="31.9" customHeight="1" x14ac:dyDescent="0.25">
      <c r="A72" s="470"/>
      <c r="B72" s="468"/>
      <c r="C72" s="469"/>
      <c r="D72" s="259" t="s">
        <v>37</v>
      </c>
      <c r="E72" s="367">
        <v>0</v>
      </c>
      <c r="F72" s="367"/>
      <c r="G72" s="329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48"/>
    </row>
    <row r="73" spans="1:54" ht="34.9" customHeight="1" x14ac:dyDescent="0.25">
      <c r="A73" s="470"/>
      <c r="B73" s="468"/>
      <c r="C73" s="469"/>
      <c r="D73" s="259" t="s">
        <v>2</v>
      </c>
      <c r="E73" s="367">
        <v>0</v>
      </c>
      <c r="F73" s="367"/>
      <c r="G73" s="329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48"/>
    </row>
    <row r="74" spans="1:54" ht="21.75" customHeight="1" x14ac:dyDescent="0.25">
      <c r="A74" s="470"/>
      <c r="B74" s="468"/>
      <c r="C74" s="469"/>
      <c r="D74" s="330" t="s">
        <v>43</v>
      </c>
      <c r="E74" s="377">
        <v>30797.4</v>
      </c>
      <c r="F74" s="367">
        <v>749.8</v>
      </c>
      <c r="G74" s="329">
        <f t="shared" si="8"/>
        <v>2.4346211043789409E-2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48"/>
    </row>
    <row r="75" spans="1:54" ht="21" customHeight="1" x14ac:dyDescent="0.25">
      <c r="A75" s="470"/>
      <c r="B75" s="471" t="s">
        <v>333</v>
      </c>
      <c r="C75" s="469"/>
      <c r="D75" s="220" t="s">
        <v>41</v>
      </c>
      <c r="E75" s="366">
        <f>E76+E77+E78</f>
        <v>52615.100000000006</v>
      </c>
      <c r="F75" s="366">
        <f>F76+F77+F78</f>
        <v>1064.4000000000001</v>
      </c>
      <c r="G75" s="328">
        <f>F75/E75</f>
        <v>2.0229933992332999E-2</v>
      </c>
      <c r="H75" s="190"/>
      <c r="I75" s="190"/>
      <c r="J75" s="193"/>
      <c r="K75" s="190"/>
      <c r="L75" s="190"/>
      <c r="M75" s="193"/>
      <c r="N75" s="190"/>
      <c r="O75" s="190"/>
      <c r="P75" s="193"/>
      <c r="Q75" s="190"/>
      <c r="R75" s="190"/>
      <c r="S75" s="193"/>
      <c r="T75" s="190"/>
      <c r="U75" s="199"/>
      <c r="V75" s="193"/>
      <c r="W75" s="190"/>
      <c r="X75" s="190"/>
      <c r="Y75" s="193"/>
      <c r="Z75" s="190"/>
      <c r="AA75" s="195"/>
      <c r="AB75" s="197"/>
      <c r="AC75" s="212"/>
      <c r="AD75" s="200"/>
      <c r="AE75" s="190"/>
      <c r="AF75" s="195"/>
      <c r="AG75" s="197"/>
      <c r="AH75" s="212"/>
      <c r="AI75" s="200"/>
      <c r="AJ75" s="190"/>
      <c r="AK75" s="195"/>
      <c r="AL75" s="197"/>
      <c r="AM75" s="223"/>
      <c r="AN75" s="193"/>
      <c r="AO75" s="190"/>
      <c r="AP75" s="195"/>
      <c r="AQ75" s="197"/>
      <c r="AR75" s="223"/>
      <c r="AS75" s="193"/>
      <c r="AT75" s="190"/>
      <c r="AU75" s="199"/>
      <c r="AV75" s="200"/>
      <c r="AW75" s="223"/>
      <c r="AX75" s="193"/>
      <c r="AY75" s="193"/>
      <c r="AZ75" s="223"/>
      <c r="BA75" s="193"/>
      <c r="BB75" s="337"/>
    </row>
    <row r="76" spans="1:54" ht="31.5" x14ac:dyDescent="0.25">
      <c r="A76" s="470"/>
      <c r="B76" s="471"/>
      <c r="C76" s="469"/>
      <c r="D76" s="259" t="s">
        <v>37</v>
      </c>
      <c r="E76" s="368"/>
      <c r="F76" s="368"/>
      <c r="G76" s="329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5"/>
      <c r="Q76" s="157"/>
      <c r="R76" s="157"/>
      <c r="S76" s="205"/>
      <c r="T76" s="157"/>
      <c r="U76" s="159"/>
      <c r="V76" s="205"/>
      <c r="W76" s="157"/>
      <c r="X76" s="157"/>
      <c r="Y76" s="205"/>
      <c r="Z76" s="157"/>
      <c r="AA76" s="161"/>
      <c r="AB76" s="207"/>
      <c r="AC76" s="215"/>
      <c r="AD76" s="208"/>
      <c r="AE76" s="157"/>
      <c r="AF76" s="161"/>
      <c r="AG76" s="207"/>
      <c r="AH76" s="215"/>
      <c r="AI76" s="208"/>
      <c r="AJ76" s="157"/>
      <c r="AK76" s="161"/>
      <c r="AL76" s="207"/>
      <c r="AM76" s="224"/>
      <c r="AN76" s="205"/>
      <c r="AO76" s="157"/>
      <c r="AP76" s="161"/>
      <c r="AQ76" s="207"/>
      <c r="AR76" s="224"/>
      <c r="AS76" s="205"/>
      <c r="AT76" s="157"/>
      <c r="AU76" s="159"/>
      <c r="AV76" s="208"/>
      <c r="AW76" s="224"/>
      <c r="AX76" s="205"/>
      <c r="AY76" s="205"/>
      <c r="AZ76" s="224"/>
      <c r="BA76" s="205"/>
      <c r="BB76" s="337"/>
    </row>
    <row r="77" spans="1:54" ht="33" customHeight="1" x14ac:dyDescent="0.25">
      <c r="A77" s="470"/>
      <c r="B77" s="471"/>
      <c r="C77" s="469"/>
      <c r="D77" s="259" t="s">
        <v>2</v>
      </c>
      <c r="E77" s="368"/>
      <c r="F77" s="368"/>
      <c r="G77" s="329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168"/>
      <c r="Q77" s="167"/>
      <c r="R77" s="167"/>
      <c r="S77" s="168"/>
      <c r="T77" s="167"/>
      <c r="U77" s="169"/>
      <c r="V77" s="168"/>
      <c r="W77" s="167"/>
      <c r="X77" s="167"/>
      <c r="Y77" s="168"/>
      <c r="Z77" s="167"/>
      <c r="AA77" s="171"/>
      <c r="AB77" s="173"/>
      <c r="AC77" s="219"/>
      <c r="AD77" s="218"/>
      <c r="AE77" s="167"/>
      <c r="AF77" s="171"/>
      <c r="AG77" s="173"/>
      <c r="AH77" s="219"/>
      <c r="AI77" s="218"/>
      <c r="AJ77" s="167"/>
      <c r="AK77" s="171"/>
      <c r="AL77" s="173"/>
      <c r="AM77" s="225"/>
      <c r="AN77" s="168"/>
      <c r="AO77" s="167"/>
      <c r="AP77" s="171"/>
      <c r="AQ77" s="173"/>
      <c r="AR77" s="225"/>
      <c r="AS77" s="168"/>
      <c r="AT77" s="167"/>
      <c r="AU77" s="169"/>
      <c r="AV77" s="218"/>
      <c r="AW77" s="225"/>
      <c r="AX77" s="168"/>
      <c r="AY77" s="168"/>
      <c r="AZ77" s="225"/>
      <c r="BA77" s="168"/>
      <c r="BB77" s="337"/>
    </row>
    <row r="78" spans="1:54" ht="21" customHeight="1" x14ac:dyDescent="0.25">
      <c r="A78" s="470"/>
      <c r="B78" s="471"/>
      <c r="C78" s="469"/>
      <c r="D78" s="330" t="s">
        <v>43</v>
      </c>
      <c r="E78" s="377">
        <f>E69+E74</f>
        <v>52615.100000000006</v>
      </c>
      <c r="F78" s="377">
        <f>F69+F74</f>
        <v>1064.4000000000001</v>
      </c>
      <c r="G78" s="329">
        <f t="shared" si="9"/>
        <v>2.0229933992332999E-2</v>
      </c>
      <c r="H78" s="167"/>
      <c r="I78" s="167"/>
      <c r="J78" s="168"/>
      <c r="K78" s="167"/>
      <c r="L78" s="167"/>
      <c r="M78" s="168"/>
      <c r="N78" s="167"/>
      <c r="O78" s="167"/>
      <c r="P78" s="168"/>
      <c r="Q78" s="167"/>
      <c r="R78" s="167"/>
      <c r="S78" s="168"/>
      <c r="T78" s="167"/>
      <c r="U78" s="169"/>
      <c r="V78" s="168"/>
      <c r="W78" s="167"/>
      <c r="X78" s="167"/>
      <c r="Y78" s="168"/>
      <c r="Z78" s="167"/>
      <c r="AA78" s="171"/>
      <c r="AB78" s="173"/>
      <c r="AC78" s="219"/>
      <c r="AD78" s="218"/>
      <c r="AE78" s="167"/>
      <c r="AF78" s="171"/>
      <c r="AG78" s="173"/>
      <c r="AH78" s="219"/>
      <c r="AI78" s="218"/>
      <c r="AJ78" s="167"/>
      <c r="AK78" s="171"/>
      <c r="AL78" s="173"/>
      <c r="AM78" s="225"/>
      <c r="AN78" s="168"/>
      <c r="AO78" s="167"/>
      <c r="AP78" s="171"/>
      <c r="AQ78" s="173"/>
      <c r="AR78" s="225"/>
      <c r="AS78" s="168"/>
      <c r="AT78" s="167"/>
      <c r="AU78" s="169"/>
      <c r="AV78" s="218"/>
      <c r="AW78" s="225"/>
      <c r="AX78" s="168"/>
      <c r="AY78" s="168"/>
      <c r="AZ78" s="225"/>
      <c r="BA78" s="168"/>
      <c r="BB78" s="337"/>
    </row>
    <row r="79" spans="1:54" ht="29.25" customHeight="1" x14ac:dyDescent="0.25">
      <c r="A79" s="495" t="s">
        <v>260</v>
      </c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496"/>
      <c r="AN79" s="496"/>
      <c r="AO79" s="496"/>
      <c r="AP79" s="496"/>
      <c r="AQ79" s="496"/>
      <c r="AR79" s="496"/>
      <c r="AS79" s="496"/>
      <c r="AT79" s="496"/>
      <c r="AU79" s="496"/>
      <c r="AV79" s="496"/>
      <c r="AW79" s="496"/>
      <c r="AX79" s="496"/>
      <c r="AY79" s="496"/>
      <c r="AZ79" s="496"/>
      <c r="BA79" s="496"/>
      <c r="BB79" s="497"/>
    </row>
    <row r="80" spans="1:54" ht="22.5" customHeight="1" x14ac:dyDescent="0.25">
      <c r="A80" s="490" t="s">
        <v>261</v>
      </c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  <c r="BB80" s="492"/>
    </row>
    <row r="81" spans="1:54" ht="18.75" customHeight="1" x14ac:dyDescent="0.25">
      <c r="A81" s="460" t="s">
        <v>337</v>
      </c>
      <c r="B81" s="461"/>
      <c r="C81" s="462"/>
      <c r="D81" s="220" t="s">
        <v>41</v>
      </c>
      <c r="E81" s="379">
        <f>E82+E83+E84</f>
        <v>547573.30000000005</v>
      </c>
      <c r="F81" s="379">
        <f>F82+F83+F84</f>
        <v>28049.5</v>
      </c>
      <c r="G81" s="328">
        <f>F81/E81</f>
        <v>5.1225105387717039E-2</v>
      </c>
      <c r="H81" s="190"/>
      <c r="I81" s="190"/>
      <c r="J81" s="193"/>
      <c r="K81" s="190"/>
      <c r="L81" s="190"/>
      <c r="M81" s="193"/>
      <c r="N81" s="190"/>
      <c r="O81" s="190"/>
      <c r="P81" s="193"/>
      <c r="Q81" s="190"/>
      <c r="R81" s="190"/>
      <c r="S81" s="193"/>
      <c r="T81" s="190"/>
      <c r="U81" s="190"/>
      <c r="V81" s="193"/>
      <c r="W81" s="190"/>
      <c r="X81" s="190"/>
      <c r="Y81" s="193"/>
      <c r="Z81" s="190"/>
      <c r="AA81" s="195"/>
      <c r="AB81" s="197"/>
      <c r="AC81" s="212"/>
      <c r="AD81" s="200"/>
      <c r="AE81" s="190"/>
      <c r="AF81" s="195"/>
      <c r="AG81" s="197"/>
      <c r="AH81" s="212"/>
      <c r="AI81" s="200"/>
      <c r="AJ81" s="190"/>
      <c r="AK81" s="195"/>
      <c r="AL81" s="197"/>
      <c r="AM81" s="212"/>
      <c r="AN81" s="200"/>
      <c r="AO81" s="190"/>
      <c r="AP81" s="195"/>
      <c r="AQ81" s="196"/>
      <c r="AR81" s="223"/>
      <c r="AS81" s="193"/>
      <c r="AT81" s="190"/>
      <c r="AU81" s="199"/>
      <c r="AV81" s="197"/>
      <c r="AW81" s="212"/>
      <c r="AX81" s="193"/>
      <c r="AY81" s="190"/>
      <c r="AZ81" s="190"/>
      <c r="BA81" s="200"/>
      <c r="BB81" s="466"/>
    </row>
    <row r="82" spans="1:54" ht="31.5" x14ac:dyDescent="0.25">
      <c r="A82" s="463"/>
      <c r="B82" s="464"/>
      <c r="C82" s="465"/>
      <c r="D82" s="259" t="s">
        <v>37</v>
      </c>
      <c r="E82" s="365">
        <f t="shared" ref="E82:F84" si="10">E50</f>
        <v>4598.2</v>
      </c>
      <c r="F82" s="365">
        <f t="shared" si="10"/>
        <v>63.7</v>
      </c>
      <c r="G82" s="329">
        <f t="shared" ref="G82:G84" si="11">F82/E82</f>
        <v>1.3853246922708888E-2</v>
      </c>
      <c r="H82" s="157"/>
      <c r="I82" s="157"/>
      <c r="J82" s="205"/>
      <c r="K82" s="157"/>
      <c r="L82" s="157"/>
      <c r="M82" s="205"/>
      <c r="N82" s="157"/>
      <c r="O82" s="157"/>
      <c r="P82" s="205"/>
      <c r="Q82" s="157"/>
      <c r="R82" s="157"/>
      <c r="S82" s="205"/>
      <c r="T82" s="157"/>
      <c r="U82" s="157"/>
      <c r="V82" s="205"/>
      <c r="W82" s="157"/>
      <c r="X82" s="157"/>
      <c r="Y82" s="205"/>
      <c r="Z82" s="157"/>
      <c r="AA82" s="161"/>
      <c r="AB82" s="207"/>
      <c r="AC82" s="215"/>
      <c r="AD82" s="208"/>
      <c r="AE82" s="157"/>
      <c r="AF82" s="161"/>
      <c r="AG82" s="207"/>
      <c r="AH82" s="215"/>
      <c r="AI82" s="208"/>
      <c r="AJ82" s="157"/>
      <c r="AK82" s="161"/>
      <c r="AL82" s="207"/>
      <c r="AM82" s="215"/>
      <c r="AN82" s="208"/>
      <c r="AO82" s="157"/>
      <c r="AP82" s="161"/>
      <c r="AQ82" s="206"/>
      <c r="AR82" s="224"/>
      <c r="AS82" s="205"/>
      <c r="AT82" s="157"/>
      <c r="AU82" s="159"/>
      <c r="AV82" s="208"/>
      <c r="AW82" s="215"/>
      <c r="AX82" s="205"/>
      <c r="AY82" s="157"/>
      <c r="AZ82" s="157"/>
      <c r="BA82" s="208"/>
      <c r="BB82" s="467"/>
    </row>
    <row r="83" spans="1:54" ht="31.9" customHeight="1" x14ac:dyDescent="0.25">
      <c r="A83" s="463"/>
      <c r="B83" s="464"/>
      <c r="C83" s="465"/>
      <c r="D83" s="259" t="s">
        <v>2</v>
      </c>
      <c r="E83" s="365">
        <f t="shared" si="10"/>
        <v>63576.6</v>
      </c>
      <c r="F83" s="365">
        <f t="shared" si="10"/>
        <v>1372</v>
      </c>
      <c r="G83" s="329">
        <f t="shared" si="11"/>
        <v>2.1580266953564676E-2</v>
      </c>
      <c r="H83" s="167"/>
      <c r="I83" s="167"/>
      <c r="J83" s="168"/>
      <c r="K83" s="167"/>
      <c r="L83" s="167"/>
      <c r="M83" s="168"/>
      <c r="N83" s="167"/>
      <c r="O83" s="167"/>
      <c r="P83" s="168"/>
      <c r="Q83" s="167"/>
      <c r="R83" s="167"/>
      <c r="S83" s="168"/>
      <c r="T83" s="167"/>
      <c r="U83" s="167"/>
      <c r="V83" s="168"/>
      <c r="W83" s="167"/>
      <c r="X83" s="167"/>
      <c r="Y83" s="168"/>
      <c r="Z83" s="167"/>
      <c r="AA83" s="171"/>
      <c r="AB83" s="173"/>
      <c r="AC83" s="219"/>
      <c r="AD83" s="218"/>
      <c r="AE83" s="167"/>
      <c r="AF83" s="171"/>
      <c r="AG83" s="173"/>
      <c r="AH83" s="219"/>
      <c r="AI83" s="218"/>
      <c r="AJ83" s="167"/>
      <c r="AK83" s="171"/>
      <c r="AL83" s="173"/>
      <c r="AM83" s="219"/>
      <c r="AN83" s="218"/>
      <c r="AO83" s="167"/>
      <c r="AP83" s="171"/>
      <c r="AQ83" s="172"/>
      <c r="AR83" s="225"/>
      <c r="AS83" s="168"/>
      <c r="AT83" s="167"/>
      <c r="AU83" s="171"/>
      <c r="AV83" s="218"/>
      <c r="AW83" s="219"/>
      <c r="AX83" s="168"/>
      <c r="AY83" s="167"/>
      <c r="AZ83" s="167"/>
      <c r="BA83" s="175"/>
      <c r="BB83" s="467"/>
    </row>
    <row r="84" spans="1:54" ht="20.25" customHeight="1" x14ac:dyDescent="0.25">
      <c r="A84" s="463"/>
      <c r="B84" s="464"/>
      <c r="C84" s="465"/>
      <c r="D84" s="262" t="s">
        <v>43</v>
      </c>
      <c r="E84" s="365">
        <f t="shared" si="10"/>
        <v>479398.5</v>
      </c>
      <c r="F84" s="365">
        <f t="shared" si="10"/>
        <v>26613.8</v>
      </c>
      <c r="G84" s="329">
        <f t="shared" si="11"/>
        <v>5.5514983880842347E-2</v>
      </c>
      <c r="H84" s="167"/>
      <c r="I84" s="167"/>
      <c r="J84" s="168"/>
      <c r="K84" s="167"/>
      <c r="L84" s="167"/>
      <c r="M84" s="168"/>
      <c r="N84" s="167"/>
      <c r="O84" s="167"/>
      <c r="P84" s="168"/>
      <c r="Q84" s="167"/>
      <c r="R84" s="167"/>
      <c r="S84" s="168"/>
      <c r="T84" s="167"/>
      <c r="U84" s="169"/>
      <c r="V84" s="168"/>
      <c r="W84" s="167"/>
      <c r="X84" s="167"/>
      <c r="Y84" s="168"/>
      <c r="Z84" s="167"/>
      <c r="AA84" s="171"/>
      <c r="AB84" s="173"/>
      <c r="AC84" s="219"/>
      <c r="AD84" s="218"/>
      <c r="AE84" s="167"/>
      <c r="AF84" s="171"/>
      <c r="AG84" s="173"/>
      <c r="AH84" s="219"/>
      <c r="AI84" s="218"/>
      <c r="AJ84" s="167"/>
      <c r="AK84" s="171"/>
      <c r="AL84" s="173"/>
      <c r="AM84" s="225"/>
      <c r="AN84" s="168"/>
      <c r="AO84" s="167"/>
      <c r="AP84" s="171"/>
      <c r="AQ84" s="173"/>
      <c r="AR84" s="225"/>
      <c r="AS84" s="168"/>
      <c r="AT84" s="167"/>
      <c r="AU84" s="169"/>
      <c r="AV84" s="218"/>
      <c r="AW84" s="225"/>
      <c r="AX84" s="168"/>
      <c r="AY84" s="168"/>
      <c r="AZ84" s="225"/>
      <c r="BA84" s="168"/>
      <c r="BB84" s="467"/>
    </row>
    <row r="85" spans="1:54" ht="31.9" hidden="1" customHeight="1" x14ac:dyDescent="0.25">
      <c r="A85" s="463"/>
      <c r="B85" s="464"/>
      <c r="C85" s="465"/>
      <c r="D85" s="263" t="s">
        <v>267</v>
      </c>
      <c r="E85" s="365"/>
      <c r="F85" s="365"/>
      <c r="G85" s="165"/>
      <c r="H85" s="179"/>
      <c r="I85" s="179"/>
      <c r="J85" s="178"/>
      <c r="K85" s="179"/>
      <c r="L85" s="179"/>
      <c r="M85" s="178"/>
      <c r="N85" s="179"/>
      <c r="O85" s="179"/>
      <c r="P85" s="178"/>
      <c r="Q85" s="179"/>
      <c r="R85" s="179"/>
      <c r="S85" s="178"/>
      <c r="T85" s="179"/>
      <c r="U85" s="185"/>
      <c r="V85" s="178"/>
      <c r="W85" s="179"/>
      <c r="X85" s="179"/>
      <c r="Y85" s="178"/>
      <c r="Z85" s="179"/>
      <c r="AA85" s="181"/>
      <c r="AB85" s="183"/>
      <c r="AC85" s="226"/>
      <c r="AD85" s="186"/>
      <c r="AE85" s="179"/>
      <c r="AF85" s="181"/>
      <c r="AG85" s="183"/>
      <c r="AH85" s="226"/>
      <c r="AI85" s="186"/>
      <c r="AJ85" s="179"/>
      <c r="AK85" s="181"/>
      <c r="AL85" s="183"/>
      <c r="AM85" s="226"/>
      <c r="AN85" s="186"/>
      <c r="AO85" s="179"/>
      <c r="AP85" s="181"/>
      <c r="AQ85" s="183"/>
      <c r="AR85" s="230"/>
      <c r="AS85" s="178"/>
      <c r="AT85" s="179"/>
      <c r="AU85" s="185"/>
      <c r="AV85" s="186"/>
      <c r="AW85" s="226"/>
      <c r="AX85" s="178"/>
      <c r="AY85" s="178"/>
      <c r="AZ85" s="226"/>
      <c r="BA85" s="186"/>
      <c r="BB85" s="467"/>
    </row>
    <row r="86" spans="1:54" ht="15" customHeight="1" x14ac:dyDescent="0.25">
      <c r="A86" s="460" t="s">
        <v>334</v>
      </c>
      <c r="B86" s="461"/>
      <c r="C86" s="462"/>
      <c r="D86" s="189" t="s">
        <v>41</v>
      </c>
      <c r="E86" s="379">
        <f>E87+E88+E89</f>
        <v>118948.1</v>
      </c>
      <c r="F86" s="379">
        <f>F87+F88+F89</f>
        <v>2506.5</v>
      </c>
      <c r="G86" s="328">
        <f>F86/E86</f>
        <v>2.1072215529293867E-2</v>
      </c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4"/>
      <c r="AE86" s="190"/>
      <c r="AF86" s="190"/>
      <c r="AG86" s="190"/>
      <c r="AH86" s="190"/>
      <c r="AI86" s="194"/>
      <c r="AJ86" s="190"/>
      <c r="AK86" s="190"/>
      <c r="AL86" s="190"/>
      <c r="AM86" s="190"/>
      <c r="AN86" s="194"/>
      <c r="AO86" s="190"/>
      <c r="AP86" s="190"/>
      <c r="AQ86" s="190"/>
      <c r="AR86" s="190"/>
      <c r="AS86" s="190"/>
      <c r="AT86" s="190"/>
      <c r="AU86" s="194"/>
      <c r="AV86" s="190"/>
      <c r="AW86" s="190"/>
      <c r="AX86" s="190"/>
      <c r="AY86" s="190"/>
      <c r="AZ86" s="190"/>
      <c r="BA86" s="194"/>
      <c r="BB86" s="466"/>
    </row>
    <row r="87" spans="1:54" ht="31.5" x14ac:dyDescent="0.25">
      <c r="A87" s="463"/>
      <c r="B87" s="464"/>
      <c r="C87" s="465"/>
      <c r="D87" s="259" t="s">
        <v>37</v>
      </c>
      <c r="E87" s="380"/>
      <c r="F87" s="365"/>
      <c r="G87" s="329" t="e">
        <f t="shared" ref="G87:G89" si="12">F87/E87</f>
        <v>#DIV/0!</v>
      </c>
      <c r="H87" s="157"/>
      <c r="I87" s="157"/>
      <c r="J87" s="215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60"/>
      <c r="AE87" s="157"/>
      <c r="AF87" s="157"/>
      <c r="AG87" s="157"/>
      <c r="AH87" s="157"/>
      <c r="AI87" s="160"/>
      <c r="AJ87" s="157"/>
      <c r="AK87" s="157"/>
      <c r="AL87" s="157"/>
      <c r="AM87" s="157"/>
      <c r="AN87" s="160"/>
      <c r="AO87" s="157"/>
      <c r="AP87" s="157"/>
      <c r="AQ87" s="157"/>
      <c r="AR87" s="157"/>
      <c r="AS87" s="157"/>
      <c r="AT87" s="157"/>
      <c r="AU87" s="160"/>
      <c r="AV87" s="157"/>
      <c r="AW87" s="157"/>
      <c r="AX87" s="157"/>
      <c r="AY87" s="157"/>
      <c r="AZ87" s="157"/>
      <c r="BA87" s="160"/>
      <c r="BB87" s="467"/>
    </row>
    <row r="88" spans="1:54" ht="32.450000000000003" customHeight="1" x14ac:dyDescent="0.25">
      <c r="A88" s="463"/>
      <c r="B88" s="464"/>
      <c r="C88" s="465"/>
      <c r="D88" s="259" t="s">
        <v>2</v>
      </c>
      <c r="E88" s="365"/>
      <c r="F88" s="365"/>
      <c r="G88" s="329" t="e">
        <f t="shared" si="12"/>
        <v>#DIV/0!</v>
      </c>
      <c r="H88" s="157"/>
      <c r="I88" s="157"/>
      <c r="J88" s="160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9"/>
      <c r="AB88" s="159"/>
      <c r="AC88" s="160"/>
      <c r="AD88" s="159"/>
      <c r="AE88" s="157"/>
      <c r="AF88" s="159"/>
      <c r="AG88" s="159"/>
      <c r="AH88" s="160"/>
      <c r="AI88" s="159"/>
      <c r="AJ88" s="157"/>
      <c r="AK88" s="159"/>
      <c r="AL88" s="159"/>
      <c r="AM88" s="160"/>
      <c r="AN88" s="159"/>
      <c r="AO88" s="157"/>
      <c r="AP88" s="159"/>
      <c r="AQ88" s="159"/>
      <c r="AR88" s="160"/>
      <c r="AS88" s="157"/>
      <c r="AT88" s="157"/>
      <c r="AU88" s="159"/>
      <c r="AV88" s="159"/>
      <c r="AW88" s="160"/>
      <c r="AX88" s="157"/>
      <c r="AY88" s="157"/>
      <c r="AZ88" s="157"/>
      <c r="BA88" s="208"/>
      <c r="BB88" s="467"/>
    </row>
    <row r="89" spans="1:54" ht="20.25" customHeight="1" x14ac:dyDescent="0.25">
      <c r="A89" s="463"/>
      <c r="B89" s="464"/>
      <c r="C89" s="465"/>
      <c r="D89" s="262" t="s">
        <v>43</v>
      </c>
      <c r="E89" s="365">
        <f>E63</f>
        <v>118948.1</v>
      </c>
      <c r="F89" s="365">
        <f>F63</f>
        <v>2506.5</v>
      </c>
      <c r="G89" s="329">
        <f t="shared" si="12"/>
        <v>2.1072215529293867E-2</v>
      </c>
      <c r="H89" s="167"/>
      <c r="I89" s="167"/>
      <c r="J89" s="168"/>
      <c r="K89" s="167"/>
      <c r="L89" s="167"/>
      <c r="M89" s="168"/>
      <c r="N89" s="167"/>
      <c r="O89" s="167"/>
      <c r="P89" s="168"/>
      <c r="Q89" s="167"/>
      <c r="R89" s="167"/>
      <c r="S89" s="168"/>
      <c r="T89" s="167"/>
      <c r="U89" s="169"/>
      <c r="V89" s="168"/>
      <c r="W89" s="167"/>
      <c r="X89" s="167"/>
      <c r="Y89" s="168"/>
      <c r="Z89" s="167"/>
      <c r="AA89" s="171"/>
      <c r="AB89" s="173"/>
      <c r="AC89" s="219"/>
      <c r="AD89" s="218"/>
      <c r="AE89" s="167"/>
      <c r="AF89" s="171"/>
      <c r="AG89" s="173"/>
      <c r="AH89" s="219"/>
      <c r="AI89" s="218"/>
      <c r="AJ89" s="167"/>
      <c r="AK89" s="171"/>
      <c r="AL89" s="173"/>
      <c r="AM89" s="225"/>
      <c r="AN89" s="168"/>
      <c r="AO89" s="167"/>
      <c r="AP89" s="171"/>
      <c r="AQ89" s="173"/>
      <c r="AR89" s="225"/>
      <c r="AS89" s="168"/>
      <c r="AT89" s="167"/>
      <c r="AU89" s="169"/>
      <c r="AV89" s="218"/>
      <c r="AW89" s="225"/>
      <c r="AX89" s="168"/>
      <c r="AY89" s="168"/>
      <c r="AZ89" s="225"/>
      <c r="BA89" s="168"/>
      <c r="BB89" s="467"/>
    </row>
    <row r="90" spans="1:54" ht="31.15" hidden="1" customHeight="1" x14ac:dyDescent="0.25">
      <c r="A90" s="463"/>
      <c r="B90" s="464"/>
      <c r="C90" s="465"/>
      <c r="D90" s="263" t="s">
        <v>267</v>
      </c>
      <c r="E90" s="365"/>
      <c r="F90" s="365"/>
      <c r="G90" s="165"/>
      <c r="H90" s="179"/>
      <c r="I90" s="179"/>
      <c r="J90" s="226"/>
      <c r="K90" s="179"/>
      <c r="L90" s="179"/>
      <c r="M90" s="178"/>
      <c r="N90" s="179"/>
      <c r="O90" s="179"/>
      <c r="P90" s="178"/>
      <c r="Q90" s="179"/>
      <c r="R90" s="179"/>
      <c r="S90" s="178"/>
      <c r="T90" s="179"/>
      <c r="U90" s="185"/>
      <c r="V90" s="178"/>
      <c r="W90" s="179"/>
      <c r="X90" s="179"/>
      <c r="Y90" s="178"/>
      <c r="Z90" s="179"/>
      <c r="AA90" s="181"/>
      <c r="AB90" s="183"/>
      <c r="AC90" s="226"/>
      <c r="AD90" s="186"/>
      <c r="AE90" s="179"/>
      <c r="AF90" s="181"/>
      <c r="AG90" s="183"/>
      <c r="AH90" s="226"/>
      <c r="AI90" s="186"/>
      <c r="AJ90" s="179"/>
      <c r="AK90" s="181"/>
      <c r="AL90" s="183"/>
      <c r="AM90" s="226"/>
      <c r="AN90" s="186"/>
      <c r="AO90" s="179"/>
      <c r="AP90" s="181"/>
      <c r="AQ90" s="183"/>
      <c r="AR90" s="226"/>
      <c r="AS90" s="178"/>
      <c r="AT90" s="179"/>
      <c r="AU90" s="185"/>
      <c r="AV90" s="186"/>
      <c r="AW90" s="226"/>
      <c r="AX90" s="178"/>
      <c r="AY90" s="178"/>
      <c r="AZ90" s="226"/>
      <c r="BA90" s="186"/>
      <c r="BB90" s="467"/>
    </row>
    <row r="91" spans="1:54" ht="21" customHeight="1" x14ac:dyDescent="0.25">
      <c r="A91" s="460" t="s">
        <v>335</v>
      </c>
      <c r="B91" s="461"/>
      <c r="C91" s="462"/>
      <c r="D91" s="220" t="s">
        <v>41</v>
      </c>
      <c r="E91" s="379">
        <f>E92+E93+E94</f>
        <v>21817.7</v>
      </c>
      <c r="F91" s="379">
        <f>F92+F93+F94</f>
        <v>314.60000000000002</v>
      </c>
      <c r="G91" s="328">
        <f>F91/E91</f>
        <v>1.4419485096962559E-2</v>
      </c>
      <c r="H91" s="190"/>
      <c r="I91" s="190"/>
      <c r="J91" s="212"/>
      <c r="K91" s="190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201"/>
      <c r="AB91" s="196"/>
      <c r="AC91" s="212"/>
      <c r="AD91" s="200"/>
      <c r="AE91" s="157"/>
      <c r="AF91" s="201"/>
      <c r="AG91" s="196"/>
      <c r="AH91" s="212"/>
      <c r="AI91" s="200"/>
      <c r="AJ91" s="157"/>
      <c r="AK91" s="201"/>
      <c r="AL91" s="196"/>
      <c r="AM91" s="212"/>
      <c r="AN91" s="200"/>
      <c r="AO91" s="157"/>
      <c r="AP91" s="201"/>
      <c r="AQ91" s="196"/>
      <c r="AR91" s="212"/>
      <c r="AS91" s="193"/>
      <c r="AT91" s="157"/>
      <c r="AU91" s="199"/>
      <c r="AV91" s="197"/>
      <c r="AW91" s="223"/>
      <c r="AX91" s="193"/>
      <c r="AY91" s="190"/>
      <c r="AZ91" s="190"/>
      <c r="BA91" s="200"/>
      <c r="BB91" s="466"/>
    </row>
    <row r="92" spans="1:54" ht="35.25" customHeight="1" x14ac:dyDescent="0.25">
      <c r="A92" s="463"/>
      <c r="B92" s="464"/>
      <c r="C92" s="465"/>
      <c r="D92" s="259" t="s">
        <v>37</v>
      </c>
      <c r="E92" s="365"/>
      <c r="F92" s="365"/>
      <c r="G92" s="329" t="e">
        <f t="shared" ref="G92:G94" si="13">F92/E92</f>
        <v>#DIV/0!</v>
      </c>
      <c r="H92" s="157"/>
      <c r="I92" s="157"/>
      <c r="J92" s="215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62"/>
      <c r="AB92" s="206"/>
      <c r="AC92" s="215"/>
      <c r="AD92" s="208"/>
      <c r="AE92" s="157"/>
      <c r="AF92" s="162"/>
      <c r="AG92" s="206"/>
      <c r="AH92" s="215"/>
      <c r="AI92" s="208"/>
      <c r="AJ92" s="157"/>
      <c r="AK92" s="162"/>
      <c r="AL92" s="206"/>
      <c r="AM92" s="215"/>
      <c r="AN92" s="208"/>
      <c r="AO92" s="157"/>
      <c r="AP92" s="162"/>
      <c r="AQ92" s="206"/>
      <c r="AR92" s="215"/>
      <c r="AS92" s="205"/>
      <c r="AT92" s="157"/>
      <c r="AU92" s="159"/>
      <c r="AV92" s="208"/>
      <c r="AW92" s="215"/>
      <c r="AX92" s="205"/>
      <c r="AY92" s="157"/>
      <c r="AZ92" s="157"/>
      <c r="BA92" s="208"/>
      <c r="BB92" s="467"/>
    </row>
    <row r="93" spans="1:54" ht="31.15" customHeight="1" x14ac:dyDescent="0.25">
      <c r="A93" s="463"/>
      <c r="B93" s="464"/>
      <c r="C93" s="465"/>
      <c r="D93" s="259" t="s">
        <v>2</v>
      </c>
      <c r="E93" s="365"/>
      <c r="F93" s="365"/>
      <c r="G93" s="329" t="e">
        <f t="shared" si="13"/>
        <v>#DIV/0!</v>
      </c>
      <c r="H93" s="167"/>
      <c r="I93" s="167"/>
      <c r="J93" s="219"/>
      <c r="K93" s="16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203"/>
      <c r="AB93" s="172"/>
      <c r="AC93" s="226"/>
      <c r="AD93" s="186"/>
      <c r="AE93" s="157"/>
      <c r="AF93" s="203"/>
      <c r="AG93" s="172"/>
      <c r="AH93" s="226"/>
      <c r="AI93" s="186"/>
      <c r="AJ93" s="157"/>
      <c r="AK93" s="203"/>
      <c r="AL93" s="172"/>
      <c r="AM93" s="226"/>
      <c r="AN93" s="186"/>
      <c r="AO93" s="157"/>
      <c r="AP93" s="203"/>
      <c r="AQ93" s="172"/>
      <c r="AR93" s="226"/>
      <c r="AS93" s="178"/>
      <c r="AT93" s="157"/>
      <c r="AU93" s="169"/>
      <c r="AV93" s="218"/>
      <c r="AW93" s="219"/>
      <c r="AX93" s="168"/>
      <c r="AY93" s="167"/>
      <c r="AZ93" s="167"/>
      <c r="BA93" s="218"/>
      <c r="BB93" s="467"/>
    </row>
    <row r="94" spans="1:54" ht="24.75" customHeight="1" x14ac:dyDescent="0.25">
      <c r="A94" s="463"/>
      <c r="B94" s="464"/>
      <c r="C94" s="465"/>
      <c r="D94" s="262" t="s">
        <v>43</v>
      </c>
      <c r="E94" s="365">
        <f>E69</f>
        <v>21817.7</v>
      </c>
      <c r="F94" s="365">
        <f>F69</f>
        <v>314.60000000000002</v>
      </c>
      <c r="G94" s="329">
        <f t="shared" si="13"/>
        <v>1.4419485096962559E-2</v>
      </c>
      <c r="H94" s="167"/>
      <c r="I94" s="167"/>
      <c r="J94" s="168"/>
      <c r="K94" s="167"/>
      <c r="L94" s="167"/>
      <c r="M94" s="168"/>
      <c r="N94" s="167"/>
      <c r="O94" s="167"/>
      <c r="P94" s="168"/>
      <c r="Q94" s="167"/>
      <c r="R94" s="167"/>
      <c r="S94" s="168"/>
      <c r="T94" s="167"/>
      <c r="U94" s="169"/>
      <c r="V94" s="168"/>
      <c r="W94" s="167"/>
      <c r="X94" s="167"/>
      <c r="Y94" s="168"/>
      <c r="Z94" s="167"/>
      <c r="AA94" s="171"/>
      <c r="AB94" s="173"/>
      <c r="AC94" s="219"/>
      <c r="AD94" s="218"/>
      <c r="AE94" s="167"/>
      <c r="AF94" s="171"/>
      <c r="AG94" s="173"/>
      <c r="AH94" s="219"/>
      <c r="AI94" s="218"/>
      <c r="AJ94" s="167"/>
      <c r="AK94" s="171"/>
      <c r="AL94" s="173"/>
      <c r="AM94" s="225"/>
      <c r="AN94" s="168"/>
      <c r="AO94" s="167"/>
      <c r="AP94" s="171"/>
      <c r="AQ94" s="173"/>
      <c r="AR94" s="225"/>
      <c r="AS94" s="168"/>
      <c r="AT94" s="167"/>
      <c r="AU94" s="169"/>
      <c r="AV94" s="218"/>
      <c r="AW94" s="225"/>
      <c r="AX94" s="168"/>
      <c r="AY94" s="168"/>
      <c r="AZ94" s="225"/>
      <c r="BA94" s="168"/>
      <c r="BB94" s="467"/>
    </row>
    <row r="95" spans="1:54" ht="31.15" hidden="1" customHeight="1" x14ac:dyDescent="0.25">
      <c r="A95" s="463"/>
      <c r="B95" s="464"/>
      <c r="C95" s="465"/>
      <c r="D95" s="263" t="s">
        <v>267</v>
      </c>
      <c r="E95" s="365"/>
      <c r="F95" s="365"/>
      <c r="G95" s="165"/>
      <c r="H95" s="179"/>
      <c r="I95" s="179"/>
      <c r="J95" s="226"/>
      <c r="K95" s="179"/>
      <c r="L95" s="179"/>
      <c r="M95" s="178"/>
      <c r="N95" s="179"/>
      <c r="O95" s="179"/>
      <c r="P95" s="178"/>
      <c r="Q95" s="179"/>
      <c r="R95" s="179"/>
      <c r="S95" s="178"/>
      <c r="T95" s="179"/>
      <c r="U95" s="185"/>
      <c r="V95" s="178"/>
      <c r="W95" s="179"/>
      <c r="X95" s="179"/>
      <c r="Y95" s="178"/>
      <c r="Z95" s="179"/>
      <c r="AA95" s="181"/>
      <c r="AB95" s="183"/>
      <c r="AC95" s="226"/>
      <c r="AD95" s="186"/>
      <c r="AE95" s="179"/>
      <c r="AF95" s="181"/>
      <c r="AG95" s="183"/>
      <c r="AH95" s="226"/>
      <c r="AI95" s="186"/>
      <c r="AJ95" s="179"/>
      <c r="AK95" s="181"/>
      <c r="AL95" s="183"/>
      <c r="AM95" s="226"/>
      <c r="AN95" s="186"/>
      <c r="AO95" s="179"/>
      <c r="AP95" s="181"/>
      <c r="AQ95" s="183"/>
      <c r="AR95" s="226"/>
      <c r="AS95" s="178"/>
      <c r="AT95" s="179"/>
      <c r="AU95" s="185"/>
      <c r="AV95" s="186"/>
      <c r="AW95" s="226"/>
      <c r="AX95" s="178"/>
      <c r="AY95" s="178"/>
      <c r="AZ95" s="226"/>
      <c r="BA95" s="186"/>
      <c r="BB95" s="467"/>
    </row>
    <row r="96" spans="1:54" ht="21" customHeight="1" x14ac:dyDescent="0.25">
      <c r="A96" s="460" t="s">
        <v>336</v>
      </c>
      <c r="B96" s="461"/>
      <c r="C96" s="462"/>
      <c r="D96" s="220" t="s">
        <v>41</v>
      </c>
      <c r="E96" s="379">
        <f>E97+E98+E99</f>
        <v>30797.4</v>
      </c>
      <c r="F96" s="379">
        <f>F97+F98+F99</f>
        <v>749.8</v>
      </c>
      <c r="G96" s="328">
        <f>F96/E96</f>
        <v>2.4346211043789409E-2</v>
      </c>
      <c r="H96" s="190"/>
      <c r="I96" s="190"/>
      <c r="J96" s="212"/>
      <c r="K96" s="190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201"/>
      <c r="AB96" s="196"/>
      <c r="AC96" s="212"/>
      <c r="AD96" s="200"/>
      <c r="AE96" s="157"/>
      <c r="AF96" s="201"/>
      <c r="AG96" s="196"/>
      <c r="AH96" s="212"/>
      <c r="AI96" s="200"/>
      <c r="AJ96" s="157"/>
      <c r="AK96" s="201"/>
      <c r="AL96" s="196"/>
      <c r="AM96" s="212"/>
      <c r="AN96" s="200"/>
      <c r="AO96" s="157"/>
      <c r="AP96" s="201"/>
      <c r="AQ96" s="196"/>
      <c r="AR96" s="212"/>
      <c r="AS96" s="193"/>
      <c r="AT96" s="157"/>
      <c r="AU96" s="199"/>
      <c r="AV96" s="197"/>
      <c r="AW96" s="223"/>
      <c r="AX96" s="193"/>
      <c r="AY96" s="190"/>
      <c r="AZ96" s="190"/>
      <c r="BA96" s="200"/>
      <c r="BB96" s="466"/>
    </row>
    <row r="97" spans="1:54" ht="35.25" customHeight="1" x14ac:dyDescent="0.25">
      <c r="A97" s="463"/>
      <c r="B97" s="464"/>
      <c r="C97" s="465"/>
      <c r="D97" s="259" t="s">
        <v>37</v>
      </c>
      <c r="E97" s="365"/>
      <c r="F97" s="365"/>
      <c r="G97" s="329" t="e">
        <f t="shared" ref="G97:G99" si="14">F97/E97</f>
        <v>#DIV/0!</v>
      </c>
      <c r="H97" s="157"/>
      <c r="I97" s="157"/>
      <c r="J97" s="215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62"/>
      <c r="AB97" s="206"/>
      <c r="AC97" s="215"/>
      <c r="AD97" s="208"/>
      <c r="AE97" s="157"/>
      <c r="AF97" s="162"/>
      <c r="AG97" s="206"/>
      <c r="AH97" s="215"/>
      <c r="AI97" s="208"/>
      <c r="AJ97" s="157"/>
      <c r="AK97" s="162"/>
      <c r="AL97" s="206"/>
      <c r="AM97" s="215"/>
      <c r="AN97" s="208"/>
      <c r="AO97" s="157"/>
      <c r="AP97" s="162"/>
      <c r="AQ97" s="206"/>
      <c r="AR97" s="215"/>
      <c r="AS97" s="205"/>
      <c r="AT97" s="157"/>
      <c r="AU97" s="159"/>
      <c r="AV97" s="208"/>
      <c r="AW97" s="215"/>
      <c r="AX97" s="205"/>
      <c r="AY97" s="157"/>
      <c r="AZ97" s="157"/>
      <c r="BA97" s="208"/>
      <c r="BB97" s="467"/>
    </row>
    <row r="98" spans="1:54" ht="31.15" customHeight="1" x14ac:dyDescent="0.25">
      <c r="A98" s="463"/>
      <c r="B98" s="464"/>
      <c r="C98" s="465"/>
      <c r="D98" s="259" t="s">
        <v>2</v>
      </c>
      <c r="E98" s="365"/>
      <c r="F98" s="365"/>
      <c r="G98" s="329" t="e">
        <f t="shared" si="14"/>
        <v>#DIV/0!</v>
      </c>
      <c r="H98" s="167"/>
      <c r="I98" s="167"/>
      <c r="J98" s="219"/>
      <c r="K98" s="16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203"/>
      <c r="AB98" s="172"/>
      <c r="AC98" s="226"/>
      <c r="AD98" s="186"/>
      <c r="AE98" s="157"/>
      <c r="AF98" s="203"/>
      <c r="AG98" s="172"/>
      <c r="AH98" s="226"/>
      <c r="AI98" s="186"/>
      <c r="AJ98" s="157"/>
      <c r="AK98" s="203"/>
      <c r="AL98" s="172"/>
      <c r="AM98" s="226"/>
      <c r="AN98" s="186"/>
      <c r="AO98" s="157"/>
      <c r="AP98" s="203"/>
      <c r="AQ98" s="172"/>
      <c r="AR98" s="226"/>
      <c r="AS98" s="178"/>
      <c r="AT98" s="157"/>
      <c r="AU98" s="169"/>
      <c r="AV98" s="218"/>
      <c r="AW98" s="219"/>
      <c r="AX98" s="168"/>
      <c r="AY98" s="167"/>
      <c r="AZ98" s="167"/>
      <c r="BA98" s="218"/>
      <c r="BB98" s="467"/>
    </row>
    <row r="99" spans="1:54" ht="24.75" customHeight="1" x14ac:dyDescent="0.25">
      <c r="A99" s="463"/>
      <c r="B99" s="464"/>
      <c r="C99" s="465"/>
      <c r="D99" s="262" t="s">
        <v>43</v>
      </c>
      <c r="E99" s="365">
        <v>30797.4</v>
      </c>
      <c r="F99" s="365">
        <f>F74</f>
        <v>749.8</v>
      </c>
      <c r="G99" s="329">
        <f t="shared" si="14"/>
        <v>2.4346211043789409E-2</v>
      </c>
      <c r="H99" s="167"/>
      <c r="I99" s="167"/>
      <c r="J99" s="168"/>
      <c r="K99" s="167"/>
      <c r="L99" s="167"/>
      <c r="M99" s="168"/>
      <c r="N99" s="167"/>
      <c r="O99" s="167"/>
      <c r="P99" s="168"/>
      <c r="Q99" s="167"/>
      <c r="R99" s="167"/>
      <c r="S99" s="168"/>
      <c r="T99" s="167"/>
      <c r="U99" s="169"/>
      <c r="V99" s="168"/>
      <c r="W99" s="167"/>
      <c r="X99" s="167"/>
      <c r="Y99" s="168"/>
      <c r="Z99" s="167"/>
      <c r="AA99" s="171"/>
      <c r="AB99" s="173"/>
      <c r="AC99" s="219"/>
      <c r="AD99" s="218"/>
      <c r="AE99" s="167"/>
      <c r="AF99" s="171"/>
      <c r="AG99" s="173"/>
      <c r="AH99" s="219"/>
      <c r="AI99" s="218"/>
      <c r="AJ99" s="167"/>
      <c r="AK99" s="171"/>
      <c r="AL99" s="173"/>
      <c r="AM99" s="225"/>
      <c r="AN99" s="168"/>
      <c r="AO99" s="167"/>
      <c r="AP99" s="171"/>
      <c r="AQ99" s="173"/>
      <c r="AR99" s="225"/>
      <c r="AS99" s="168"/>
      <c r="AT99" s="167"/>
      <c r="AU99" s="169"/>
      <c r="AV99" s="218"/>
      <c r="AW99" s="225"/>
      <c r="AX99" s="168"/>
      <c r="AY99" s="168"/>
      <c r="AZ99" s="225"/>
      <c r="BA99" s="168"/>
      <c r="BB99" s="467"/>
    </row>
    <row r="100" spans="1:54" ht="31.15" hidden="1" customHeight="1" x14ac:dyDescent="0.25">
      <c r="A100" s="463"/>
      <c r="B100" s="464"/>
      <c r="C100" s="465"/>
      <c r="D100" s="263" t="s">
        <v>267</v>
      </c>
      <c r="E100" s="179"/>
      <c r="F100" s="362"/>
      <c r="G100" s="165"/>
      <c r="H100" s="179"/>
      <c r="I100" s="179"/>
      <c r="J100" s="226"/>
      <c r="K100" s="179"/>
      <c r="L100" s="179"/>
      <c r="M100" s="178"/>
      <c r="N100" s="179"/>
      <c r="O100" s="179"/>
      <c r="P100" s="178"/>
      <c r="Q100" s="179"/>
      <c r="R100" s="179"/>
      <c r="S100" s="178"/>
      <c r="T100" s="179"/>
      <c r="U100" s="185"/>
      <c r="V100" s="178"/>
      <c r="W100" s="179"/>
      <c r="X100" s="179"/>
      <c r="Y100" s="178"/>
      <c r="Z100" s="179"/>
      <c r="AA100" s="181"/>
      <c r="AB100" s="183"/>
      <c r="AC100" s="226"/>
      <c r="AD100" s="186"/>
      <c r="AE100" s="179"/>
      <c r="AF100" s="181"/>
      <c r="AG100" s="183"/>
      <c r="AH100" s="226"/>
      <c r="AI100" s="186"/>
      <c r="AJ100" s="179"/>
      <c r="AK100" s="181"/>
      <c r="AL100" s="183"/>
      <c r="AM100" s="226"/>
      <c r="AN100" s="186"/>
      <c r="AO100" s="179"/>
      <c r="AP100" s="181"/>
      <c r="AQ100" s="183"/>
      <c r="AR100" s="226"/>
      <c r="AS100" s="178"/>
      <c r="AT100" s="179"/>
      <c r="AU100" s="185"/>
      <c r="AV100" s="186"/>
      <c r="AW100" s="226"/>
      <c r="AX100" s="178"/>
      <c r="AY100" s="178"/>
      <c r="AZ100" s="226"/>
      <c r="BA100" s="186"/>
      <c r="BB100" s="467"/>
    </row>
    <row r="101" spans="1:54" s="102" customFormat="1" ht="45.2" customHeight="1" x14ac:dyDescent="0.25">
      <c r="A101" s="493" t="s">
        <v>306</v>
      </c>
      <c r="B101" s="494"/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494"/>
      <c r="W101" s="494"/>
      <c r="X101" s="494"/>
      <c r="Y101" s="494"/>
      <c r="Z101" s="494"/>
      <c r="AA101" s="494"/>
      <c r="AB101" s="494"/>
      <c r="AC101" s="494"/>
      <c r="AD101" s="494"/>
      <c r="AE101" s="494"/>
      <c r="AF101" s="494"/>
      <c r="AG101" s="494"/>
      <c r="AH101" s="494"/>
      <c r="AI101" s="494"/>
      <c r="AJ101" s="494"/>
      <c r="AK101" s="494"/>
      <c r="AL101" s="494"/>
      <c r="AM101" s="494"/>
      <c r="AN101" s="494"/>
      <c r="AO101" s="494"/>
      <c r="AP101" s="494"/>
      <c r="AQ101" s="494"/>
      <c r="AR101" s="494"/>
      <c r="AS101" s="494"/>
      <c r="AT101" s="494"/>
      <c r="AU101" s="494"/>
      <c r="AV101" s="494"/>
      <c r="AW101" s="494"/>
      <c r="AX101" s="494"/>
      <c r="AY101" s="494"/>
      <c r="AZ101" s="494"/>
      <c r="BA101" s="494"/>
      <c r="BB101" s="494"/>
    </row>
    <row r="102" spans="1:54" s="102" customFormat="1" ht="19.7" customHeight="1" x14ac:dyDescent="0.25">
      <c r="A102" s="347"/>
      <c r="B102" s="114"/>
      <c r="C102" s="114"/>
      <c r="D102" s="114"/>
      <c r="E102" s="114"/>
      <c r="F102" s="363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</row>
    <row r="103" spans="1:54" ht="19.7" customHeight="1" x14ac:dyDescent="0.3">
      <c r="A103" s="488" t="s">
        <v>318</v>
      </c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8"/>
      <c r="AG103" s="488"/>
      <c r="AH103" s="488"/>
      <c r="AI103" s="488"/>
      <c r="AJ103" s="488"/>
      <c r="AK103" s="488"/>
      <c r="AL103" s="488"/>
      <c r="AM103" s="488"/>
      <c r="AN103" s="488"/>
      <c r="AO103" s="488"/>
      <c r="AP103" s="488"/>
      <c r="AQ103" s="488"/>
      <c r="AR103" s="488"/>
      <c r="AS103" s="488"/>
      <c r="AT103" s="488"/>
      <c r="AU103" s="488"/>
      <c r="AV103" s="488"/>
      <c r="AW103" s="488"/>
      <c r="AX103" s="488"/>
      <c r="AY103" s="488"/>
      <c r="AZ103" s="115"/>
      <c r="BA103" s="115"/>
    </row>
    <row r="104" spans="1:54" ht="12.6" customHeight="1" x14ac:dyDescent="0.3">
      <c r="A104" s="346"/>
      <c r="B104" s="346"/>
      <c r="C104" s="346"/>
      <c r="D104" s="346"/>
      <c r="E104" s="346"/>
      <c r="F104" s="364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115"/>
      <c r="BA104" s="115"/>
    </row>
    <row r="105" spans="1:54" ht="16.5" customHeight="1" x14ac:dyDescent="0.3">
      <c r="A105" s="232" t="s">
        <v>270</v>
      </c>
      <c r="B105" s="232"/>
      <c r="C105" s="253"/>
      <c r="D105" s="253"/>
      <c r="E105" s="231"/>
      <c r="F105" s="232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111"/>
      <c r="BA105" s="111"/>
      <c r="BB105" s="111"/>
    </row>
    <row r="106" spans="1:54" ht="14.45" customHeight="1" x14ac:dyDescent="0.3">
      <c r="A106" s="119"/>
      <c r="B106" s="345"/>
      <c r="C106" s="345"/>
      <c r="D106" s="120"/>
      <c r="E106" s="121"/>
      <c r="F106" s="345"/>
      <c r="G106" s="121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345"/>
      <c r="AP106" s="345"/>
      <c r="AQ106" s="345"/>
      <c r="AR106" s="345"/>
      <c r="AS106" s="345"/>
      <c r="AT106" s="117"/>
      <c r="AU106" s="117"/>
      <c r="AV106" s="117"/>
      <c r="AW106" s="117"/>
      <c r="AX106" s="117"/>
      <c r="AY106" s="122"/>
      <c r="AZ106" s="95"/>
      <c r="BA106" s="95"/>
    </row>
    <row r="107" spans="1:54" ht="11.25" customHeight="1" x14ac:dyDescent="0.3">
      <c r="A107" s="119"/>
      <c r="B107" s="345"/>
      <c r="C107" s="345"/>
      <c r="D107" s="120"/>
      <c r="E107" s="121"/>
      <c r="F107" s="345"/>
      <c r="G107" s="121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345"/>
      <c r="AP107" s="345"/>
      <c r="AQ107" s="345"/>
      <c r="AR107" s="345"/>
      <c r="AS107" s="345"/>
      <c r="AT107" s="117"/>
      <c r="AU107" s="117"/>
      <c r="AV107" s="117"/>
      <c r="AW107" s="117"/>
      <c r="AX107" s="117"/>
      <c r="AY107" s="122"/>
      <c r="AZ107" s="95"/>
      <c r="BA107" s="95"/>
    </row>
    <row r="108" spans="1:54" ht="18.75" x14ac:dyDescent="0.25">
      <c r="A108" s="486" t="s">
        <v>263</v>
      </c>
      <c r="B108" s="487"/>
      <c r="C108" s="345"/>
      <c r="D108" s="120"/>
      <c r="E108" s="121"/>
      <c r="F108" s="345"/>
      <c r="G108" s="121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345"/>
      <c r="AP108" s="345"/>
      <c r="AQ108" s="345"/>
      <c r="AR108" s="345"/>
      <c r="AS108" s="345"/>
      <c r="AT108" s="117"/>
      <c r="AU108" s="117"/>
      <c r="AV108" s="117"/>
      <c r="AW108" s="117"/>
      <c r="AX108" s="117"/>
      <c r="AY108" s="122"/>
      <c r="AZ108" s="95"/>
      <c r="BA108" s="95"/>
    </row>
    <row r="109" spans="1:54" ht="18.75" x14ac:dyDescent="0.3">
      <c r="A109" s="119"/>
      <c r="B109" s="345"/>
      <c r="C109" s="345"/>
      <c r="D109" s="120"/>
      <c r="E109" s="121"/>
      <c r="F109" s="345"/>
      <c r="G109" s="121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345"/>
      <c r="AP109" s="345"/>
      <c r="AQ109" s="345"/>
      <c r="AR109" s="345"/>
      <c r="AS109" s="345"/>
      <c r="AT109" s="117"/>
      <c r="AU109" s="117"/>
      <c r="AV109" s="117"/>
      <c r="AW109" s="117"/>
      <c r="AX109" s="117"/>
      <c r="AY109" s="122"/>
      <c r="AZ109" s="95"/>
      <c r="BA109" s="95"/>
    </row>
    <row r="110" spans="1:54" ht="18.75" x14ac:dyDescent="0.3">
      <c r="A110" s="488" t="s">
        <v>265</v>
      </c>
      <c r="B110" s="488"/>
      <c r="C110" s="488"/>
      <c r="D110" s="489"/>
      <c r="E110" s="489"/>
      <c r="F110" s="489"/>
      <c r="G110" s="489"/>
      <c r="H110" s="489"/>
      <c r="I110" s="489"/>
      <c r="J110" s="489"/>
      <c r="K110" s="489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46"/>
      <c r="AL110" s="346"/>
      <c r="AM110" s="346"/>
      <c r="AN110" s="346"/>
      <c r="AO110" s="346"/>
      <c r="AP110" s="346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115"/>
      <c r="BA110" s="115"/>
    </row>
    <row r="113" spans="1:54" ht="18.75" x14ac:dyDescent="0.3">
      <c r="A113" s="231"/>
      <c r="B113" s="345"/>
      <c r="C113" s="345"/>
      <c r="D113" s="120"/>
      <c r="E113" s="121"/>
      <c r="F113" s="345"/>
      <c r="G113" s="121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345"/>
      <c r="AP113" s="345"/>
      <c r="AQ113" s="345"/>
      <c r="AR113" s="345"/>
      <c r="AS113" s="345"/>
      <c r="AT113" s="117"/>
      <c r="AU113" s="117"/>
      <c r="AV113" s="117"/>
      <c r="AW113" s="117"/>
      <c r="AX113" s="117"/>
      <c r="AY113" s="122"/>
      <c r="AZ113" s="95"/>
      <c r="BA113" s="95"/>
    </row>
    <row r="114" spans="1:54" x14ac:dyDescent="0.25">
      <c r="A114" s="104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T114" s="105"/>
      <c r="AU114" s="105"/>
      <c r="AV114" s="105"/>
      <c r="AW114" s="105"/>
      <c r="AX114" s="105"/>
      <c r="AY114" s="95"/>
      <c r="AZ114" s="95"/>
      <c r="BA114" s="95"/>
    </row>
    <row r="115" spans="1:54" x14ac:dyDescent="0.25">
      <c r="A115" s="104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T115" s="105"/>
      <c r="AU115" s="105"/>
      <c r="AV115" s="105"/>
      <c r="AW115" s="105"/>
      <c r="AX115" s="105"/>
      <c r="AY115" s="95"/>
      <c r="AZ115" s="95"/>
      <c r="BA115" s="95"/>
    </row>
    <row r="116" spans="1:54" x14ac:dyDescent="0.25">
      <c r="A116" s="104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T116" s="105"/>
      <c r="AU116" s="105"/>
      <c r="AV116" s="105"/>
      <c r="AW116" s="105"/>
      <c r="AX116" s="105"/>
      <c r="AY116" s="95"/>
      <c r="AZ116" s="95"/>
      <c r="BA116" s="95"/>
    </row>
    <row r="117" spans="1:54" ht="14.25" customHeight="1" x14ac:dyDescent="0.25">
      <c r="A117" s="104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T117" s="105"/>
      <c r="AU117" s="105"/>
      <c r="AV117" s="105"/>
      <c r="AW117" s="105"/>
      <c r="AX117" s="105"/>
      <c r="AY117" s="95"/>
      <c r="AZ117" s="95"/>
      <c r="BA117" s="95"/>
    </row>
    <row r="118" spans="1:54" x14ac:dyDescent="0.25">
      <c r="A118" s="106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T118" s="105"/>
      <c r="AU118" s="105"/>
      <c r="AV118" s="105"/>
      <c r="AW118" s="105"/>
      <c r="AX118" s="105"/>
      <c r="AY118" s="95"/>
      <c r="AZ118" s="95"/>
      <c r="BA118" s="95"/>
    </row>
    <row r="119" spans="1:54" x14ac:dyDescent="0.25">
      <c r="A119" s="104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T119" s="105"/>
      <c r="AU119" s="105"/>
      <c r="AV119" s="105"/>
      <c r="AW119" s="105"/>
      <c r="AX119" s="105"/>
      <c r="AY119" s="95"/>
      <c r="AZ119" s="95"/>
      <c r="BA119" s="95"/>
    </row>
    <row r="120" spans="1:54" x14ac:dyDescent="0.25">
      <c r="A120" s="104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T120" s="105"/>
      <c r="AU120" s="105"/>
      <c r="AV120" s="105"/>
      <c r="AW120" s="105"/>
      <c r="AX120" s="105"/>
      <c r="AY120" s="95"/>
      <c r="AZ120" s="95"/>
      <c r="BA120" s="95"/>
    </row>
    <row r="121" spans="1:54" x14ac:dyDescent="0.25">
      <c r="A121" s="104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T121" s="105"/>
      <c r="AU121" s="105"/>
      <c r="AV121" s="105"/>
      <c r="AW121" s="105"/>
      <c r="AX121" s="105"/>
      <c r="AY121" s="95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ht="12.75" customHeight="1" x14ac:dyDescent="0.25">
      <c r="A123" s="104"/>
    </row>
    <row r="124" spans="1:54" x14ac:dyDescent="0.25">
      <c r="A124" s="106"/>
    </row>
    <row r="125" spans="1:54" x14ac:dyDescent="0.25">
      <c r="A125" s="104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T125" s="109"/>
      <c r="AU125" s="109"/>
      <c r="AV125" s="109"/>
      <c r="AW125" s="109"/>
      <c r="AX125" s="109"/>
    </row>
    <row r="126" spans="1:54" s="103" customFormat="1" x14ac:dyDescent="0.25">
      <c r="A126" s="104"/>
      <c r="D126" s="107"/>
      <c r="E126" s="108"/>
      <c r="G126" s="108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T126" s="109"/>
      <c r="AU126" s="109"/>
      <c r="AV126" s="109"/>
      <c r="AW126" s="109"/>
      <c r="AX126" s="109"/>
      <c r="BB126" s="95"/>
    </row>
    <row r="127" spans="1:54" s="103" customFormat="1" x14ac:dyDescent="0.25">
      <c r="A127" s="104"/>
      <c r="D127" s="107"/>
      <c r="E127" s="108"/>
      <c r="G127" s="108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T127" s="109"/>
      <c r="AU127" s="109"/>
      <c r="AV127" s="109"/>
      <c r="AW127" s="109"/>
      <c r="AX127" s="109"/>
      <c r="BB127" s="95"/>
    </row>
    <row r="128" spans="1:54" s="103" customFormat="1" x14ac:dyDescent="0.25">
      <c r="A128" s="104"/>
      <c r="D128" s="107"/>
      <c r="E128" s="108"/>
      <c r="G128" s="108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T128" s="109"/>
      <c r="AU128" s="109"/>
      <c r="AV128" s="109"/>
      <c r="AW128" s="109"/>
      <c r="AX128" s="109"/>
      <c r="BB128" s="95"/>
    </row>
    <row r="129" spans="1:54" s="103" customFormat="1" x14ac:dyDescent="0.25">
      <c r="A129" s="104"/>
      <c r="D129" s="107"/>
      <c r="E129" s="108"/>
      <c r="G129" s="108"/>
      <c r="BB129" s="95"/>
    </row>
    <row r="135" spans="1:54" s="103" customFormat="1" ht="49.5" customHeight="1" x14ac:dyDescent="0.25">
      <c r="D135" s="107"/>
      <c r="E135" s="108"/>
      <c r="G135" s="108"/>
      <c r="BB135" s="95"/>
    </row>
  </sheetData>
  <mergeCells count="85">
    <mergeCell ref="AY9:BA9"/>
    <mergeCell ref="H9:J9"/>
    <mergeCell ref="K9:M9"/>
    <mergeCell ref="N9:P9"/>
    <mergeCell ref="Q9:S9"/>
    <mergeCell ref="T9:V9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7:AO7"/>
    <mergeCell ref="AY1:BB1"/>
    <mergeCell ref="A3:BB3"/>
    <mergeCell ref="A4:BB4"/>
    <mergeCell ref="A5:BB5"/>
    <mergeCell ref="A6:AO6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43:A47"/>
    <mergeCell ref="B43:B47"/>
    <mergeCell ref="C43:C47"/>
    <mergeCell ref="BB43:BB47"/>
    <mergeCell ref="A55:A59"/>
    <mergeCell ref="B55:B59"/>
    <mergeCell ref="C55:C59"/>
    <mergeCell ref="BB55:BB59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65:BB65"/>
    <mergeCell ref="A71:A74"/>
    <mergeCell ref="B71:B74"/>
    <mergeCell ref="C71:C74"/>
    <mergeCell ref="A66:A70"/>
    <mergeCell ref="B66:B70"/>
    <mergeCell ref="C66:C70"/>
    <mergeCell ref="BB66:BB70"/>
    <mergeCell ref="A75:A78"/>
    <mergeCell ref="B75:B78"/>
    <mergeCell ref="C75:C78"/>
    <mergeCell ref="A79:BB79"/>
    <mergeCell ref="A80:BB80"/>
    <mergeCell ref="A81:C85"/>
    <mergeCell ref="BB81:BB85"/>
    <mergeCell ref="A86:C90"/>
    <mergeCell ref="BB86:BB90"/>
    <mergeCell ref="A108:B108"/>
    <mergeCell ref="A110:K110"/>
    <mergeCell ref="A91:C95"/>
    <mergeCell ref="BB91:BB95"/>
    <mergeCell ref="A96:C100"/>
    <mergeCell ref="BB96:BB100"/>
    <mergeCell ref="A101:BB101"/>
    <mergeCell ref="A103:AY10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88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F50" sqref="F50:F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59" t="s">
        <v>313</v>
      </c>
      <c r="AZ1" s="459"/>
      <c r="BA1" s="459"/>
      <c r="BB1" s="459"/>
    </row>
    <row r="2" spans="1:54" ht="18.75" x14ac:dyDescent="0.25">
      <c r="BB2" s="228" t="s">
        <v>272</v>
      </c>
    </row>
    <row r="3" spans="1:54" s="110" customFormat="1" ht="24" customHeight="1" x14ac:dyDescent="0.25">
      <c r="A3" s="521" t="s">
        <v>323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</row>
    <row r="4" spans="1:54" s="96" customFormat="1" ht="17.25" customHeight="1" x14ac:dyDescent="0.25">
      <c r="A4" s="522" t="s">
        <v>322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</row>
    <row r="5" spans="1:54" s="97" customFormat="1" ht="24" customHeight="1" x14ac:dyDescent="0.25">
      <c r="A5" s="523" t="s">
        <v>262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</row>
    <row r="6" spans="1:54" s="97" customFormat="1" ht="24" customHeight="1" x14ac:dyDescent="0.25">
      <c r="A6" s="484" t="s">
        <v>312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</row>
    <row r="7" spans="1:54" ht="13.5" thickBot="1" x14ac:dyDescent="0.3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392"/>
      <c r="AQ7" s="392"/>
      <c r="AR7" s="392"/>
      <c r="AS7" s="392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64" t="s">
        <v>0</v>
      </c>
      <c r="B8" s="564" t="s">
        <v>266</v>
      </c>
      <c r="C8" s="564" t="s">
        <v>259</v>
      </c>
      <c r="D8" s="564" t="s">
        <v>40</v>
      </c>
      <c r="E8" s="564" t="s">
        <v>256</v>
      </c>
      <c r="F8" s="564"/>
      <c r="G8" s="564"/>
      <c r="H8" s="469" t="s">
        <v>255</v>
      </c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537" t="s">
        <v>303</v>
      </c>
    </row>
    <row r="9" spans="1:54" ht="28.5" customHeight="1" x14ac:dyDescent="0.25">
      <c r="A9" s="564"/>
      <c r="B9" s="564"/>
      <c r="C9" s="564"/>
      <c r="D9" s="564"/>
      <c r="E9" s="564" t="s">
        <v>328</v>
      </c>
      <c r="F9" s="564" t="s">
        <v>278</v>
      </c>
      <c r="G9" s="565" t="s">
        <v>19</v>
      </c>
      <c r="H9" s="469" t="s">
        <v>17</v>
      </c>
      <c r="I9" s="469"/>
      <c r="J9" s="469"/>
      <c r="K9" s="469" t="s">
        <v>18</v>
      </c>
      <c r="L9" s="469"/>
      <c r="M9" s="469"/>
      <c r="N9" s="469" t="s">
        <v>22</v>
      </c>
      <c r="O9" s="469"/>
      <c r="P9" s="469"/>
      <c r="Q9" s="469" t="s">
        <v>24</v>
      </c>
      <c r="R9" s="469"/>
      <c r="S9" s="469"/>
      <c r="T9" s="469" t="s">
        <v>25</v>
      </c>
      <c r="U9" s="469"/>
      <c r="V9" s="469"/>
      <c r="W9" s="469" t="s">
        <v>26</v>
      </c>
      <c r="X9" s="469"/>
      <c r="Y9" s="469"/>
      <c r="Z9" s="469" t="s">
        <v>28</v>
      </c>
      <c r="AA9" s="469"/>
      <c r="AB9" s="469"/>
      <c r="AC9" s="566"/>
      <c r="AD9" s="566"/>
      <c r="AE9" s="469" t="s">
        <v>29</v>
      </c>
      <c r="AF9" s="469"/>
      <c r="AG9" s="469"/>
      <c r="AH9" s="566"/>
      <c r="AI9" s="566"/>
      <c r="AJ9" s="469" t="s">
        <v>30</v>
      </c>
      <c r="AK9" s="469"/>
      <c r="AL9" s="469"/>
      <c r="AM9" s="566"/>
      <c r="AN9" s="566"/>
      <c r="AO9" s="469" t="s">
        <v>32</v>
      </c>
      <c r="AP9" s="469"/>
      <c r="AQ9" s="469"/>
      <c r="AR9" s="566"/>
      <c r="AS9" s="566"/>
      <c r="AT9" s="469" t="s">
        <v>33</v>
      </c>
      <c r="AU9" s="469"/>
      <c r="AV9" s="469"/>
      <c r="AW9" s="566"/>
      <c r="AX9" s="566"/>
      <c r="AY9" s="469" t="s">
        <v>34</v>
      </c>
      <c r="AZ9" s="469"/>
      <c r="BA9" s="469"/>
      <c r="BB9" s="538"/>
    </row>
    <row r="10" spans="1:54" ht="55.5" customHeight="1" x14ac:dyDescent="0.25">
      <c r="A10" s="564"/>
      <c r="B10" s="564"/>
      <c r="C10" s="564"/>
      <c r="D10" s="564"/>
      <c r="E10" s="564"/>
      <c r="F10" s="564"/>
      <c r="G10" s="565"/>
      <c r="H10" s="383" t="s">
        <v>20</v>
      </c>
      <c r="I10" s="383" t="s">
        <v>21</v>
      </c>
      <c r="J10" s="360" t="s">
        <v>19</v>
      </c>
      <c r="K10" s="383" t="s">
        <v>20</v>
      </c>
      <c r="L10" s="383" t="s">
        <v>21</v>
      </c>
      <c r="M10" s="360" t="s">
        <v>19</v>
      </c>
      <c r="N10" s="383" t="s">
        <v>20</v>
      </c>
      <c r="O10" s="383" t="s">
        <v>21</v>
      </c>
      <c r="P10" s="360" t="s">
        <v>19</v>
      </c>
      <c r="Q10" s="383" t="s">
        <v>20</v>
      </c>
      <c r="R10" s="383" t="s">
        <v>21</v>
      </c>
      <c r="S10" s="360" t="s">
        <v>19</v>
      </c>
      <c r="T10" s="383" t="s">
        <v>20</v>
      </c>
      <c r="U10" s="383" t="s">
        <v>21</v>
      </c>
      <c r="V10" s="360" t="s">
        <v>19</v>
      </c>
      <c r="W10" s="383" t="s">
        <v>20</v>
      </c>
      <c r="X10" s="383" t="s">
        <v>21</v>
      </c>
      <c r="Y10" s="360" t="s">
        <v>19</v>
      </c>
      <c r="Z10" s="383" t="s">
        <v>20</v>
      </c>
      <c r="AA10" s="383" t="s">
        <v>21</v>
      </c>
      <c r="AB10" s="360" t="s">
        <v>19</v>
      </c>
      <c r="AC10" s="383" t="s">
        <v>21</v>
      </c>
      <c r="AD10" s="360" t="s">
        <v>19</v>
      </c>
      <c r="AE10" s="383" t="s">
        <v>20</v>
      </c>
      <c r="AF10" s="383" t="s">
        <v>21</v>
      </c>
      <c r="AG10" s="360" t="s">
        <v>19</v>
      </c>
      <c r="AH10" s="383" t="s">
        <v>21</v>
      </c>
      <c r="AI10" s="360" t="s">
        <v>19</v>
      </c>
      <c r="AJ10" s="383" t="s">
        <v>20</v>
      </c>
      <c r="AK10" s="383" t="s">
        <v>21</v>
      </c>
      <c r="AL10" s="360" t="s">
        <v>19</v>
      </c>
      <c r="AM10" s="383" t="s">
        <v>21</v>
      </c>
      <c r="AN10" s="360" t="s">
        <v>19</v>
      </c>
      <c r="AO10" s="383" t="s">
        <v>20</v>
      </c>
      <c r="AP10" s="383" t="s">
        <v>21</v>
      </c>
      <c r="AQ10" s="360" t="s">
        <v>19</v>
      </c>
      <c r="AR10" s="383" t="s">
        <v>21</v>
      </c>
      <c r="AS10" s="360" t="s">
        <v>19</v>
      </c>
      <c r="AT10" s="383" t="s">
        <v>20</v>
      </c>
      <c r="AU10" s="383" t="s">
        <v>21</v>
      </c>
      <c r="AV10" s="360" t="s">
        <v>19</v>
      </c>
      <c r="AW10" s="383" t="s">
        <v>21</v>
      </c>
      <c r="AX10" s="360" t="s">
        <v>19</v>
      </c>
      <c r="AY10" s="383" t="s">
        <v>20</v>
      </c>
      <c r="AZ10" s="383" t="s">
        <v>21</v>
      </c>
      <c r="BA10" s="360" t="s">
        <v>19</v>
      </c>
      <c r="BB10" s="539"/>
    </row>
    <row r="11" spans="1:54" s="100" customFormat="1" ht="15.75" x14ac:dyDescent="0.25">
      <c r="A11" s="358">
        <v>1</v>
      </c>
      <c r="B11" s="358">
        <v>2</v>
      </c>
      <c r="C11" s="358">
        <v>3</v>
      </c>
      <c r="D11" s="358">
        <v>4</v>
      </c>
      <c r="E11" s="358">
        <v>5</v>
      </c>
      <c r="F11" s="361">
        <v>6</v>
      </c>
      <c r="G11" s="359">
        <v>7</v>
      </c>
      <c r="H11" s="358">
        <v>8</v>
      </c>
      <c r="I11" s="358">
        <v>9</v>
      </c>
      <c r="J11" s="359">
        <v>10</v>
      </c>
      <c r="K11" s="358">
        <v>11</v>
      </c>
      <c r="L11" s="358">
        <v>12</v>
      </c>
      <c r="M11" s="359">
        <v>13</v>
      </c>
      <c r="N11" s="358">
        <v>14</v>
      </c>
      <c r="O11" s="358">
        <v>15</v>
      </c>
      <c r="P11" s="359">
        <v>16</v>
      </c>
      <c r="Q11" s="358">
        <v>17</v>
      </c>
      <c r="R11" s="358">
        <v>18</v>
      </c>
      <c r="S11" s="359">
        <v>19</v>
      </c>
      <c r="T11" s="358">
        <v>20</v>
      </c>
      <c r="U11" s="358">
        <v>21</v>
      </c>
      <c r="V11" s="359">
        <v>22</v>
      </c>
      <c r="W11" s="358">
        <v>23</v>
      </c>
      <c r="X11" s="358">
        <v>24</v>
      </c>
      <c r="Y11" s="359">
        <v>25</v>
      </c>
      <c r="Z11" s="358">
        <v>26</v>
      </c>
      <c r="AA11" s="358">
        <v>24</v>
      </c>
      <c r="AB11" s="359">
        <v>25</v>
      </c>
      <c r="AC11" s="358">
        <v>27</v>
      </c>
      <c r="AD11" s="359">
        <v>28</v>
      </c>
      <c r="AE11" s="358">
        <v>29</v>
      </c>
      <c r="AF11" s="358">
        <v>30</v>
      </c>
      <c r="AG11" s="359">
        <v>31</v>
      </c>
      <c r="AH11" s="358">
        <v>30</v>
      </c>
      <c r="AI11" s="359">
        <v>31</v>
      </c>
      <c r="AJ11" s="358">
        <v>32</v>
      </c>
      <c r="AK11" s="358">
        <v>33</v>
      </c>
      <c r="AL11" s="359">
        <v>34</v>
      </c>
      <c r="AM11" s="358">
        <v>33</v>
      </c>
      <c r="AN11" s="359">
        <v>34</v>
      </c>
      <c r="AO11" s="358">
        <v>35</v>
      </c>
      <c r="AP11" s="358">
        <v>36</v>
      </c>
      <c r="AQ11" s="359">
        <v>37</v>
      </c>
      <c r="AR11" s="358">
        <v>36</v>
      </c>
      <c r="AS11" s="359">
        <v>37</v>
      </c>
      <c r="AT11" s="358">
        <v>38</v>
      </c>
      <c r="AU11" s="358">
        <v>39</v>
      </c>
      <c r="AV11" s="359">
        <v>40</v>
      </c>
      <c r="AW11" s="358">
        <v>39</v>
      </c>
      <c r="AX11" s="359">
        <v>40</v>
      </c>
      <c r="AY11" s="358">
        <v>41</v>
      </c>
      <c r="AZ11" s="358">
        <v>42</v>
      </c>
      <c r="BA11" s="359">
        <v>43</v>
      </c>
      <c r="BB11" s="227">
        <v>44</v>
      </c>
    </row>
    <row r="12" spans="1:54" ht="19.7" customHeight="1" x14ac:dyDescent="0.25">
      <c r="A12" s="471" t="s">
        <v>277</v>
      </c>
      <c r="B12" s="471"/>
      <c r="C12" s="471"/>
      <c r="D12" s="385" t="s">
        <v>258</v>
      </c>
      <c r="E12" s="366">
        <f>E13+E14+E15</f>
        <v>728829.2</v>
      </c>
      <c r="F12" s="366">
        <f>F13+F14+F15</f>
        <v>99663.3</v>
      </c>
      <c r="G12" s="328">
        <f>F12/E12</f>
        <v>0.13674438400656835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20"/>
    </row>
    <row r="13" spans="1:54" ht="30.75" customHeight="1" x14ac:dyDescent="0.25">
      <c r="A13" s="471"/>
      <c r="B13" s="471"/>
      <c r="C13" s="471"/>
      <c r="D13" s="259" t="s">
        <v>37</v>
      </c>
      <c r="E13" s="368">
        <f t="shared" ref="E13:E15" si="0">E28</f>
        <v>4598.2</v>
      </c>
      <c r="F13" s="367">
        <f>F28</f>
        <v>804</v>
      </c>
      <c r="G13" s="329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67"/>
    </row>
    <row r="14" spans="1:54" ht="33.6" customHeight="1" x14ac:dyDescent="0.25">
      <c r="A14" s="471"/>
      <c r="B14" s="471"/>
      <c r="C14" s="471"/>
      <c r="D14" s="259" t="s">
        <v>2</v>
      </c>
      <c r="E14" s="368">
        <f t="shared" si="0"/>
        <v>63576.6</v>
      </c>
      <c r="F14" s="367">
        <f>F29</f>
        <v>5192.1000000000004</v>
      </c>
      <c r="G14" s="329">
        <f t="shared" si="1"/>
        <v>8.1666839686299689E-2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67"/>
    </row>
    <row r="15" spans="1:54" ht="15.75" x14ac:dyDescent="0.25">
      <c r="A15" s="471"/>
      <c r="B15" s="471"/>
      <c r="C15" s="471"/>
      <c r="D15" s="330" t="s">
        <v>43</v>
      </c>
      <c r="E15" s="368">
        <f t="shared" si="0"/>
        <v>660654.39999999991</v>
      </c>
      <c r="F15" s="367">
        <f>F30</f>
        <v>93667.199999999997</v>
      </c>
      <c r="G15" s="329">
        <f t="shared" si="1"/>
        <v>0.14177942355337375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67"/>
    </row>
    <row r="16" spans="1:54" ht="30.75" hidden="1" customHeight="1" x14ac:dyDescent="0.25">
      <c r="A16" s="471"/>
      <c r="B16" s="471"/>
      <c r="C16" s="471"/>
      <c r="D16" s="331" t="s">
        <v>267</v>
      </c>
      <c r="E16" s="368"/>
      <c r="F16" s="368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7"/>
    </row>
    <row r="17" spans="1:54" ht="18.75" customHeight="1" x14ac:dyDescent="0.25">
      <c r="A17" s="546" t="s">
        <v>276</v>
      </c>
      <c r="B17" s="512"/>
      <c r="C17" s="513"/>
      <c r="D17" s="268" t="s">
        <v>41</v>
      </c>
      <c r="E17" s="369"/>
      <c r="F17" s="369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66"/>
    </row>
    <row r="18" spans="1:54" ht="31.5" x14ac:dyDescent="0.25">
      <c r="A18" s="547"/>
      <c r="B18" s="515"/>
      <c r="C18" s="516"/>
      <c r="D18" s="269" t="s">
        <v>37</v>
      </c>
      <c r="E18" s="370"/>
      <c r="F18" s="371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49"/>
    </row>
    <row r="19" spans="1:54" ht="33.6" customHeight="1" x14ac:dyDescent="0.25">
      <c r="A19" s="547"/>
      <c r="B19" s="515"/>
      <c r="C19" s="516"/>
      <c r="D19" s="270" t="s">
        <v>2</v>
      </c>
      <c r="E19" s="372"/>
      <c r="F19" s="373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49"/>
    </row>
    <row r="20" spans="1:54" ht="15.75" x14ac:dyDescent="0.25">
      <c r="A20" s="547"/>
      <c r="B20" s="515"/>
      <c r="C20" s="516"/>
      <c r="D20" s="271" t="s">
        <v>43</v>
      </c>
      <c r="E20" s="372"/>
      <c r="F20" s="373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49"/>
    </row>
    <row r="21" spans="1:54" ht="34.9" customHeight="1" x14ac:dyDescent="0.25">
      <c r="A21" s="547"/>
      <c r="B21" s="548"/>
      <c r="C21" s="516"/>
      <c r="D21" s="272" t="s">
        <v>267</v>
      </c>
      <c r="E21" s="372"/>
      <c r="F21" s="373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49"/>
    </row>
    <row r="22" spans="1:54" ht="17.25" customHeight="1" x14ac:dyDescent="0.25">
      <c r="A22" s="511" t="s">
        <v>275</v>
      </c>
      <c r="B22" s="512"/>
      <c r="C22" s="513"/>
      <c r="D22" s="268" t="s">
        <v>41</v>
      </c>
      <c r="E22" s="374"/>
      <c r="F22" s="369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49"/>
    </row>
    <row r="23" spans="1:54" ht="31.5" x14ac:dyDescent="0.25">
      <c r="A23" s="514"/>
      <c r="B23" s="515"/>
      <c r="C23" s="516"/>
      <c r="D23" s="270" t="s">
        <v>37</v>
      </c>
      <c r="E23" s="375"/>
      <c r="F23" s="3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49"/>
    </row>
    <row r="24" spans="1:54" ht="31.15" customHeight="1" x14ac:dyDescent="0.25">
      <c r="A24" s="514"/>
      <c r="B24" s="515"/>
      <c r="C24" s="516"/>
      <c r="D24" s="270" t="s">
        <v>2</v>
      </c>
      <c r="E24" s="372"/>
      <c r="F24" s="373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49"/>
    </row>
    <row r="25" spans="1:54" ht="15.75" x14ac:dyDescent="0.25">
      <c r="A25" s="514"/>
      <c r="B25" s="515"/>
      <c r="C25" s="516"/>
      <c r="D25" s="273" t="s">
        <v>43</v>
      </c>
      <c r="E25" s="372"/>
      <c r="F25" s="373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49"/>
    </row>
    <row r="26" spans="1:54" s="243" customFormat="1" ht="37.15" customHeight="1" x14ac:dyDescent="0.25">
      <c r="A26" s="517"/>
      <c r="B26" s="518"/>
      <c r="C26" s="519"/>
      <c r="D26" s="274" t="s">
        <v>267</v>
      </c>
      <c r="E26" s="368"/>
      <c r="F26" s="368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49"/>
    </row>
    <row r="27" spans="1:54" ht="37.15" customHeight="1" x14ac:dyDescent="0.25">
      <c r="A27" s="511" t="s">
        <v>273</v>
      </c>
      <c r="B27" s="554"/>
      <c r="C27" s="555"/>
      <c r="D27" s="268" t="s">
        <v>41</v>
      </c>
      <c r="E27" s="366">
        <f>E28+E29+E30</f>
        <v>728829.2</v>
      </c>
      <c r="F27" s="366">
        <f>F28+F29+F30</f>
        <v>99663.3</v>
      </c>
      <c r="G27" s="328">
        <f>F27/E27</f>
        <v>0.13674438400656835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56"/>
      <c r="B28" s="557"/>
      <c r="C28" s="558"/>
      <c r="D28" s="270" t="s">
        <v>37</v>
      </c>
      <c r="E28" s="381">
        <f>E86</f>
        <v>4598.2</v>
      </c>
      <c r="F28" s="381">
        <f>F86</f>
        <v>804</v>
      </c>
      <c r="G28" s="329">
        <f>F28/E28</f>
        <v>0.17485102866339003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56"/>
      <c r="B29" s="557"/>
      <c r="C29" s="558"/>
      <c r="D29" s="270" t="s">
        <v>2</v>
      </c>
      <c r="E29" s="367">
        <f>E87</f>
        <v>63576.6</v>
      </c>
      <c r="F29" s="381">
        <f>F87</f>
        <v>5192.1000000000004</v>
      </c>
      <c r="G29" s="329">
        <f>F29/E29</f>
        <v>8.1666839686299689E-2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56"/>
      <c r="B30" s="557"/>
      <c r="C30" s="558"/>
      <c r="D30" s="273" t="s">
        <v>43</v>
      </c>
      <c r="E30" s="367">
        <f>E88+E93+E98+E103</f>
        <v>660654.39999999991</v>
      </c>
      <c r="F30" s="381">
        <f>F52+F58+F69+F74+F78</f>
        <v>93667.199999999997</v>
      </c>
      <c r="G30" s="329">
        <f>F30/E30</f>
        <v>0.14177942355337375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59"/>
      <c r="B31" s="560"/>
      <c r="C31" s="561"/>
      <c r="D31" s="274" t="s">
        <v>267</v>
      </c>
      <c r="E31" s="368"/>
      <c r="F31" s="368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75" t="s">
        <v>324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7"/>
    </row>
    <row r="33" spans="1:54" ht="18.75" customHeight="1" x14ac:dyDescent="0.25">
      <c r="A33" s="478" t="s">
        <v>1</v>
      </c>
      <c r="B33" s="551" t="s">
        <v>325</v>
      </c>
      <c r="C33" s="572" t="s">
        <v>353</v>
      </c>
      <c r="D33" s="220" t="s">
        <v>41</v>
      </c>
      <c r="E33" s="366">
        <f>E34+E35+E36</f>
        <v>536538.80000000005</v>
      </c>
      <c r="F33" s="366">
        <f>F34+F35+F36</f>
        <v>80394.900000000009</v>
      </c>
      <c r="G33" s="328">
        <f>F33/E33</f>
        <v>0.14983986246661005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82"/>
    </row>
    <row r="34" spans="1:54" ht="31.5" x14ac:dyDescent="0.25">
      <c r="A34" s="479"/>
      <c r="B34" s="552"/>
      <c r="C34" s="573"/>
      <c r="D34" s="259" t="s">
        <v>37</v>
      </c>
      <c r="E34" s="377">
        <v>4598.2</v>
      </c>
      <c r="F34" s="367">
        <v>804</v>
      </c>
      <c r="G34" s="329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83"/>
    </row>
    <row r="35" spans="1:54" ht="46.5" customHeight="1" x14ac:dyDescent="0.25">
      <c r="A35" s="479"/>
      <c r="B35" s="552"/>
      <c r="C35" s="573"/>
      <c r="D35" s="259" t="s">
        <v>2</v>
      </c>
      <c r="E35" s="377">
        <v>63576.6</v>
      </c>
      <c r="F35" s="367">
        <v>5192.1000000000004</v>
      </c>
      <c r="G35" s="329">
        <f>F35/E35</f>
        <v>8.1666839686299689E-2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83"/>
    </row>
    <row r="36" spans="1:54" ht="27.2" customHeight="1" x14ac:dyDescent="0.25">
      <c r="A36" s="479"/>
      <c r="B36" s="553"/>
      <c r="C36" s="574"/>
      <c r="D36" s="330" t="s">
        <v>43</v>
      </c>
      <c r="E36" s="377">
        <v>468364</v>
      </c>
      <c r="F36" s="367">
        <v>74398.8</v>
      </c>
      <c r="G36" s="329">
        <f>F36/E36</f>
        <v>0.15884824623583368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83"/>
    </row>
    <row r="37" spans="1:54" s="243" customFormat="1" ht="36.6" hidden="1" customHeight="1" x14ac:dyDescent="0.25">
      <c r="A37" s="479"/>
      <c r="B37" s="382"/>
      <c r="C37" s="335"/>
      <c r="D37" s="331" t="s">
        <v>267</v>
      </c>
      <c r="E37" s="367"/>
      <c r="F37" s="367"/>
      <c r="G37" s="329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83"/>
    </row>
    <row r="38" spans="1:54" ht="18.75" customHeight="1" x14ac:dyDescent="0.25">
      <c r="A38" s="478" t="s">
        <v>3</v>
      </c>
      <c r="B38" s="551" t="s">
        <v>326</v>
      </c>
      <c r="C38" s="572" t="s">
        <v>353</v>
      </c>
      <c r="D38" s="220" t="s">
        <v>41</v>
      </c>
      <c r="E38" s="366">
        <f>E39+E40+E41</f>
        <v>9470.7999999999993</v>
      </c>
      <c r="F38" s="366">
        <f>F39+F40+F41</f>
        <v>1043.4000000000001</v>
      </c>
      <c r="G38" s="328">
        <f>F38/E38</f>
        <v>0.11017020737424507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82"/>
    </row>
    <row r="39" spans="1:54" ht="31.9" customHeight="1" x14ac:dyDescent="0.25">
      <c r="A39" s="479"/>
      <c r="B39" s="552"/>
      <c r="C39" s="573"/>
      <c r="D39" s="259" t="s">
        <v>37</v>
      </c>
      <c r="E39" s="367">
        <v>0</v>
      </c>
      <c r="F39" s="367"/>
      <c r="G39" s="329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83"/>
    </row>
    <row r="40" spans="1:54" ht="34.9" customHeight="1" x14ac:dyDescent="0.25">
      <c r="A40" s="479"/>
      <c r="B40" s="552"/>
      <c r="C40" s="573"/>
      <c r="D40" s="259" t="s">
        <v>2</v>
      </c>
      <c r="E40" s="367">
        <v>0</v>
      </c>
      <c r="F40" s="367"/>
      <c r="G40" s="329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83"/>
    </row>
    <row r="41" spans="1:54" ht="21.75" customHeight="1" x14ac:dyDescent="0.25">
      <c r="A41" s="479"/>
      <c r="B41" s="553"/>
      <c r="C41" s="574"/>
      <c r="D41" s="330" t="s">
        <v>43</v>
      </c>
      <c r="E41" s="377">
        <v>9470.7999999999993</v>
      </c>
      <c r="F41" s="367">
        <v>1043.4000000000001</v>
      </c>
      <c r="G41" s="328">
        <f>F41/E41</f>
        <v>0.11017020737424507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83"/>
    </row>
    <row r="42" spans="1:54" ht="34.9" hidden="1" customHeight="1" x14ac:dyDescent="0.25">
      <c r="A42" s="479"/>
      <c r="B42" s="382"/>
      <c r="C42" s="335"/>
      <c r="D42" s="331" t="s">
        <v>267</v>
      </c>
      <c r="E42" s="367"/>
      <c r="F42" s="367"/>
      <c r="G42" s="329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83"/>
    </row>
    <row r="43" spans="1:54" s="243" customFormat="1" ht="22.15" customHeight="1" x14ac:dyDescent="0.25">
      <c r="A43" s="478" t="s">
        <v>4</v>
      </c>
      <c r="B43" s="551" t="s">
        <v>327</v>
      </c>
      <c r="C43" s="569" t="s">
        <v>353</v>
      </c>
      <c r="D43" s="220" t="s">
        <v>41</v>
      </c>
      <c r="E43" s="366">
        <f>E44+E45+E46</f>
        <v>1563.7</v>
      </c>
      <c r="F43" s="366">
        <v>0</v>
      </c>
      <c r="G43" s="328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82"/>
    </row>
    <row r="44" spans="1:54" ht="31.5" x14ac:dyDescent="0.25">
      <c r="A44" s="479"/>
      <c r="B44" s="552"/>
      <c r="C44" s="570"/>
      <c r="D44" s="259" t="s">
        <v>37</v>
      </c>
      <c r="E44" s="367">
        <v>0</v>
      </c>
      <c r="F44" s="367"/>
      <c r="G44" s="329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83"/>
    </row>
    <row r="45" spans="1:54" ht="31.15" customHeight="1" x14ac:dyDescent="0.25">
      <c r="A45" s="479"/>
      <c r="B45" s="552"/>
      <c r="C45" s="570"/>
      <c r="D45" s="259" t="s">
        <v>2</v>
      </c>
      <c r="E45" s="367">
        <v>0</v>
      </c>
      <c r="F45" s="367"/>
      <c r="G45" s="329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83"/>
    </row>
    <row r="46" spans="1:54" ht="21.75" customHeight="1" x14ac:dyDescent="0.25">
      <c r="A46" s="479"/>
      <c r="B46" s="552"/>
      <c r="C46" s="570"/>
      <c r="D46" s="330" t="s">
        <v>43</v>
      </c>
      <c r="E46" s="377">
        <v>1563.7</v>
      </c>
      <c r="F46" s="367">
        <v>0</v>
      </c>
      <c r="G46" s="329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83"/>
    </row>
    <row r="47" spans="1:54" ht="30" hidden="1" customHeight="1" x14ac:dyDescent="0.25">
      <c r="A47" s="479"/>
      <c r="B47" s="553"/>
      <c r="C47" s="571"/>
      <c r="D47" s="331" t="s">
        <v>267</v>
      </c>
      <c r="E47" s="367"/>
      <c r="F47" s="367"/>
      <c r="G47" s="329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83"/>
    </row>
    <row r="48" spans="1:54" ht="30" hidden="1" customHeight="1" x14ac:dyDescent="0.25">
      <c r="A48" s="384"/>
      <c r="B48" s="382"/>
      <c r="C48" s="335"/>
      <c r="D48" s="331" t="s">
        <v>267</v>
      </c>
      <c r="E48" s="367"/>
      <c r="F48" s="367"/>
      <c r="G48" s="329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86"/>
    </row>
    <row r="49" spans="1:54" ht="20.25" customHeight="1" x14ac:dyDescent="0.25">
      <c r="A49" s="550"/>
      <c r="B49" s="498" t="s">
        <v>268</v>
      </c>
      <c r="C49" s="480"/>
      <c r="D49" s="220" t="s">
        <v>41</v>
      </c>
      <c r="E49" s="366">
        <f>E50+E51+E52</f>
        <v>547573.30000000005</v>
      </c>
      <c r="F49" s="366">
        <f>F50+F51+F52</f>
        <v>81438.3</v>
      </c>
      <c r="G49" s="328">
        <f>F49/E49</f>
        <v>0.14872584181880305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66"/>
    </row>
    <row r="50" spans="1:54" ht="35.25" customHeight="1" x14ac:dyDescent="0.25">
      <c r="A50" s="526"/>
      <c r="B50" s="499"/>
      <c r="C50" s="481"/>
      <c r="D50" s="259" t="s">
        <v>37</v>
      </c>
      <c r="E50" s="367">
        <f>E34+E39+E44</f>
        <v>4598.2</v>
      </c>
      <c r="F50" s="367">
        <f>F34+F39+F44</f>
        <v>804</v>
      </c>
      <c r="G50" s="329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7"/>
    </row>
    <row r="51" spans="1:54" ht="33" customHeight="1" x14ac:dyDescent="0.25">
      <c r="A51" s="526"/>
      <c r="B51" s="499"/>
      <c r="C51" s="481"/>
      <c r="D51" s="259" t="s">
        <v>2</v>
      </c>
      <c r="E51" s="367">
        <f t="shared" ref="E51:F52" si="4">E35+E40+E45</f>
        <v>63576.6</v>
      </c>
      <c r="F51" s="367">
        <f t="shared" si="4"/>
        <v>5192.1000000000004</v>
      </c>
      <c r="G51" s="329">
        <f>F51/E51</f>
        <v>8.1666839686299689E-2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7"/>
    </row>
    <row r="52" spans="1:54" ht="19.7" customHeight="1" x14ac:dyDescent="0.25">
      <c r="A52" s="526"/>
      <c r="B52" s="499"/>
      <c r="C52" s="481"/>
      <c r="D52" s="262" t="s">
        <v>43</v>
      </c>
      <c r="E52" s="367">
        <f t="shared" si="4"/>
        <v>479398.5</v>
      </c>
      <c r="F52" s="367">
        <f>F46+F41+F36</f>
        <v>75442.2</v>
      </c>
      <c r="G52" s="329">
        <f>F52/E52</f>
        <v>0.15736845234184085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7"/>
    </row>
    <row r="53" spans="1:54" ht="34.9" hidden="1" customHeight="1" x14ac:dyDescent="0.25">
      <c r="A53" s="526"/>
      <c r="B53" s="499"/>
      <c r="C53" s="481"/>
      <c r="D53" s="263" t="s">
        <v>267</v>
      </c>
      <c r="E53" s="325"/>
      <c r="F53" s="333"/>
      <c r="G53" s="329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7"/>
    </row>
    <row r="54" spans="1:54" ht="15.75" x14ac:dyDescent="0.25">
      <c r="A54" s="475" t="s">
        <v>329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7"/>
    </row>
    <row r="55" spans="1:54" ht="22.5" customHeight="1" x14ac:dyDescent="0.25">
      <c r="A55" s="478" t="s">
        <v>6</v>
      </c>
      <c r="B55" s="480" t="s">
        <v>330</v>
      </c>
      <c r="C55" s="569" t="s">
        <v>352</v>
      </c>
      <c r="D55" s="220" t="s">
        <v>41</v>
      </c>
      <c r="E55" s="366">
        <f>E56+E57+E58</f>
        <v>118948.1</v>
      </c>
      <c r="F55" s="366">
        <f>F56+F57+F58</f>
        <v>12696.1</v>
      </c>
      <c r="G55" s="328">
        <f>F55/E55</f>
        <v>0.10673646741730217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82"/>
    </row>
    <row r="56" spans="1:54" ht="36.75" customHeight="1" x14ac:dyDescent="0.25">
      <c r="A56" s="479"/>
      <c r="B56" s="481"/>
      <c r="C56" s="570"/>
      <c r="D56" s="259" t="s">
        <v>37</v>
      </c>
      <c r="E56" s="368"/>
      <c r="F56" s="368"/>
      <c r="G56" s="329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83"/>
    </row>
    <row r="57" spans="1:54" ht="35.450000000000003" customHeight="1" x14ac:dyDescent="0.25">
      <c r="A57" s="479"/>
      <c r="B57" s="481"/>
      <c r="C57" s="570"/>
      <c r="D57" s="259" t="s">
        <v>2</v>
      </c>
      <c r="E57" s="373"/>
      <c r="F57" s="378"/>
      <c r="G57" s="329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83"/>
    </row>
    <row r="58" spans="1:54" ht="22.5" customHeight="1" x14ac:dyDescent="0.25">
      <c r="A58" s="479"/>
      <c r="B58" s="481"/>
      <c r="C58" s="570"/>
      <c r="D58" s="262" t="s">
        <v>43</v>
      </c>
      <c r="E58" s="377">
        <v>118948.1</v>
      </c>
      <c r="F58" s="378">
        <v>12696.1</v>
      </c>
      <c r="G58" s="329">
        <f>F58/E58</f>
        <v>0.10673646741730217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83"/>
    </row>
    <row r="59" spans="1:54" ht="38.450000000000003" hidden="1" customHeight="1" x14ac:dyDescent="0.25">
      <c r="A59" s="479"/>
      <c r="B59" s="481"/>
      <c r="C59" s="570"/>
      <c r="D59" s="263" t="s">
        <v>267</v>
      </c>
      <c r="E59" s="373"/>
      <c r="F59" s="373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83"/>
    </row>
    <row r="60" spans="1:54" ht="21" customHeight="1" x14ac:dyDescent="0.25">
      <c r="A60" s="478"/>
      <c r="B60" s="498" t="s">
        <v>269</v>
      </c>
      <c r="C60" s="480"/>
      <c r="D60" s="220" t="s">
        <v>41</v>
      </c>
      <c r="E60" s="366">
        <f>E61+E62+E63</f>
        <v>118948.1</v>
      </c>
      <c r="F60" s="366">
        <f>F61+F62+F63</f>
        <v>12696.1</v>
      </c>
      <c r="G60" s="328">
        <f>F60/E60</f>
        <v>0.10673646741730217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66"/>
    </row>
    <row r="61" spans="1:54" ht="31.5" x14ac:dyDescent="0.25">
      <c r="A61" s="479"/>
      <c r="B61" s="499"/>
      <c r="C61" s="481"/>
      <c r="D61" s="259" t="s">
        <v>37</v>
      </c>
      <c r="E61" s="368"/>
      <c r="F61" s="368"/>
      <c r="G61" s="329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7"/>
    </row>
    <row r="62" spans="1:54" ht="33" customHeight="1" x14ac:dyDescent="0.25">
      <c r="A62" s="479"/>
      <c r="B62" s="499"/>
      <c r="C62" s="481"/>
      <c r="D62" s="259" t="s">
        <v>2</v>
      </c>
      <c r="E62" s="368"/>
      <c r="F62" s="368"/>
      <c r="G62" s="329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7"/>
    </row>
    <row r="63" spans="1:54" ht="21" customHeight="1" x14ac:dyDescent="0.25">
      <c r="A63" s="479"/>
      <c r="B63" s="499"/>
      <c r="C63" s="481"/>
      <c r="D63" s="262" t="s">
        <v>43</v>
      </c>
      <c r="E63" s="377">
        <f>E58</f>
        <v>118948.1</v>
      </c>
      <c r="F63" s="377">
        <f>F58</f>
        <v>12696.1</v>
      </c>
      <c r="G63" s="329">
        <f>F63/E63</f>
        <v>0.10673646741730217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7"/>
    </row>
    <row r="64" spans="1:54" ht="28.9" hidden="1" customHeight="1" x14ac:dyDescent="0.25">
      <c r="A64" s="479"/>
      <c r="B64" s="499"/>
      <c r="C64" s="481"/>
      <c r="D64" s="263" t="s">
        <v>267</v>
      </c>
      <c r="E64" s="179"/>
      <c r="F64" s="362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7"/>
    </row>
    <row r="65" spans="1:54" ht="15.75" x14ac:dyDescent="0.25">
      <c r="A65" s="475" t="s">
        <v>331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7"/>
    </row>
    <row r="66" spans="1:54" ht="22.5" customHeight="1" x14ac:dyDescent="0.25">
      <c r="A66" s="478" t="s">
        <v>16</v>
      </c>
      <c r="B66" s="480" t="s">
        <v>347</v>
      </c>
      <c r="C66" s="569" t="s">
        <v>349</v>
      </c>
      <c r="D66" s="220" t="s">
        <v>41</v>
      </c>
      <c r="E66" s="366">
        <f>E67+E68+E69</f>
        <v>21817.7</v>
      </c>
      <c r="F66" s="366">
        <f>F67+F68+F69</f>
        <v>2103</v>
      </c>
      <c r="G66" s="329">
        <f>F66/E66</f>
        <v>9.6389628604298339E-2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82"/>
    </row>
    <row r="67" spans="1:54" ht="36.75" customHeight="1" x14ac:dyDescent="0.25">
      <c r="A67" s="479"/>
      <c r="B67" s="481"/>
      <c r="C67" s="570"/>
      <c r="D67" s="259" t="s">
        <v>37</v>
      </c>
      <c r="E67" s="368"/>
      <c r="F67" s="368"/>
      <c r="G67" s="329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83"/>
    </row>
    <row r="68" spans="1:54" ht="35.450000000000003" customHeight="1" x14ac:dyDescent="0.25">
      <c r="A68" s="479"/>
      <c r="B68" s="481"/>
      <c r="C68" s="570"/>
      <c r="D68" s="259" t="s">
        <v>2</v>
      </c>
      <c r="E68" s="373"/>
      <c r="F68" s="373"/>
      <c r="G68" s="329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83"/>
    </row>
    <row r="69" spans="1:54" ht="22.5" customHeight="1" x14ac:dyDescent="0.25">
      <c r="A69" s="479"/>
      <c r="B69" s="481"/>
      <c r="C69" s="570"/>
      <c r="D69" s="262" t="s">
        <v>43</v>
      </c>
      <c r="E69" s="377">
        <v>21817.7</v>
      </c>
      <c r="F69" s="368">
        <v>2103</v>
      </c>
      <c r="G69" s="329">
        <f t="shared" si="7"/>
        <v>9.6389628604298339E-2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83"/>
    </row>
    <row r="70" spans="1:54" ht="38.450000000000003" hidden="1" customHeight="1" x14ac:dyDescent="0.25">
      <c r="A70" s="479"/>
      <c r="B70" s="481"/>
      <c r="C70" s="570"/>
      <c r="D70" s="263" t="s">
        <v>267</v>
      </c>
      <c r="E70" s="373"/>
      <c r="F70" s="373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83"/>
    </row>
    <row r="71" spans="1:54" ht="18.75" customHeight="1" x14ac:dyDescent="0.25">
      <c r="A71" s="470" t="s">
        <v>332</v>
      </c>
      <c r="B71" s="468" t="s">
        <v>348</v>
      </c>
      <c r="C71" s="567" t="s">
        <v>350</v>
      </c>
      <c r="D71" s="220" t="s">
        <v>41</v>
      </c>
      <c r="E71" s="366">
        <f>E72+E73+E74</f>
        <v>40490.100000000006</v>
      </c>
      <c r="F71" s="366">
        <f>F72+F73+F74</f>
        <v>3425.9</v>
      </c>
      <c r="G71" s="329">
        <f>F71/E71</f>
        <v>8.4610806098280811E-2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91"/>
    </row>
    <row r="72" spans="1:54" ht="31.9" customHeight="1" x14ac:dyDescent="0.25">
      <c r="A72" s="470"/>
      <c r="B72" s="468"/>
      <c r="C72" s="567"/>
      <c r="D72" s="259" t="s">
        <v>37</v>
      </c>
      <c r="E72" s="367">
        <v>0</v>
      </c>
      <c r="F72" s="367"/>
      <c r="G72" s="329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91"/>
    </row>
    <row r="73" spans="1:54" ht="34.9" customHeight="1" x14ac:dyDescent="0.25">
      <c r="A73" s="470"/>
      <c r="B73" s="468"/>
      <c r="C73" s="567"/>
      <c r="D73" s="259" t="s">
        <v>2</v>
      </c>
      <c r="E73" s="367">
        <v>0</v>
      </c>
      <c r="F73" s="367"/>
      <c r="G73" s="329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91"/>
    </row>
    <row r="74" spans="1:54" ht="21.75" customHeight="1" x14ac:dyDescent="0.25">
      <c r="A74" s="470"/>
      <c r="B74" s="468"/>
      <c r="C74" s="567"/>
      <c r="D74" s="330" t="s">
        <v>43</v>
      </c>
      <c r="E74" s="377">
        <f>30797.4+9692.7</f>
        <v>40490.100000000006</v>
      </c>
      <c r="F74" s="367">
        <v>3425.9</v>
      </c>
      <c r="G74" s="329">
        <f t="shared" si="8"/>
        <v>8.4610806098280811E-2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91"/>
    </row>
    <row r="75" spans="1:54" ht="18.75" customHeight="1" x14ac:dyDescent="0.25">
      <c r="A75" s="470" t="s">
        <v>345</v>
      </c>
      <c r="B75" s="468" t="s">
        <v>346</v>
      </c>
      <c r="C75" s="567" t="s">
        <v>351</v>
      </c>
      <c r="D75" s="220" t="s">
        <v>41</v>
      </c>
      <c r="E75" s="366">
        <f>E76+E77+E78</f>
        <v>695.9</v>
      </c>
      <c r="F75" s="366">
        <f>F76+F77+F78</f>
        <v>0</v>
      </c>
      <c r="G75" s="329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91"/>
    </row>
    <row r="76" spans="1:54" ht="31.9" customHeight="1" x14ac:dyDescent="0.25">
      <c r="A76" s="470"/>
      <c r="B76" s="468"/>
      <c r="C76" s="567"/>
      <c r="D76" s="259" t="s">
        <v>37</v>
      </c>
      <c r="E76" s="367">
        <v>0</v>
      </c>
      <c r="F76" s="367"/>
      <c r="G76" s="329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91"/>
    </row>
    <row r="77" spans="1:54" ht="56.25" customHeight="1" x14ac:dyDescent="0.25">
      <c r="A77" s="470"/>
      <c r="B77" s="468"/>
      <c r="C77" s="567"/>
      <c r="D77" s="259" t="s">
        <v>2</v>
      </c>
      <c r="E77" s="367">
        <v>0</v>
      </c>
      <c r="F77" s="367"/>
      <c r="G77" s="329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91"/>
    </row>
    <row r="78" spans="1:54" ht="36.75" customHeight="1" x14ac:dyDescent="0.25">
      <c r="A78" s="470"/>
      <c r="B78" s="468"/>
      <c r="C78" s="567"/>
      <c r="D78" s="330" t="s">
        <v>43</v>
      </c>
      <c r="E78" s="377">
        <v>695.9</v>
      </c>
      <c r="F78" s="367"/>
      <c r="G78" s="329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91"/>
    </row>
    <row r="79" spans="1:54" ht="21" customHeight="1" x14ac:dyDescent="0.25">
      <c r="A79" s="470"/>
      <c r="B79" s="471" t="s">
        <v>333</v>
      </c>
      <c r="C79" s="469"/>
      <c r="D79" s="220" t="s">
        <v>41</v>
      </c>
      <c r="E79" s="366">
        <f>E80+E81+E82</f>
        <v>63003.700000000004</v>
      </c>
      <c r="F79" s="366">
        <f>F80+F81+F82</f>
        <v>5528.9</v>
      </c>
      <c r="G79" s="328">
        <f>F79/E79</f>
        <v>8.775516358563068E-2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7"/>
    </row>
    <row r="80" spans="1:54" ht="31.5" x14ac:dyDescent="0.25">
      <c r="A80" s="470"/>
      <c r="B80" s="471"/>
      <c r="C80" s="469"/>
      <c r="D80" s="259" t="s">
        <v>37</v>
      </c>
      <c r="E80" s="368"/>
      <c r="F80" s="368"/>
      <c r="G80" s="329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7"/>
    </row>
    <row r="81" spans="1:54" ht="33" customHeight="1" x14ac:dyDescent="0.25">
      <c r="A81" s="470"/>
      <c r="B81" s="471"/>
      <c r="C81" s="469"/>
      <c r="D81" s="259" t="s">
        <v>2</v>
      </c>
      <c r="E81" s="368"/>
      <c r="F81" s="368"/>
      <c r="G81" s="329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7"/>
    </row>
    <row r="82" spans="1:54" ht="21" customHeight="1" x14ac:dyDescent="0.25">
      <c r="A82" s="470"/>
      <c r="B82" s="471"/>
      <c r="C82" s="469"/>
      <c r="D82" s="330" t="s">
        <v>43</v>
      </c>
      <c r="E82" s="377">
        <f>E69+E74+E78</f>
        <v>63003.700000000004</v>
      </c>
      <c r="F82" s="377">
        <f>F69+F74+F78</f>
        <v>5528.9</v>
      </c>
      <c r="G82" s="329">
        <f t="shared" si="10"/>
        <v>8.775516358563068E-2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7"/>
    </row>
    <row r="83" spans="1:54" ht="29.25" customHeight="1" x14ac:dyDescent="0.25">
      <c r="A83" s="495" t="s">
        <v>260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7"/>
    </row>
    <row r="84" spans="1:54" ht="22.5" customHeight="1" x14ac:dyDescent="0.25">
      <c r="A84" s="490" t="s">
        <v>261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2"/>
    </row>
    <row r="85" spans="1:54" ht="18.75" customHeight="1" x14ac:dyDescent="0.25">
      <c r="A85" s="460" t="s">
        <v>355</v>
      </c>
      <c r="B85" s="461"/>
      <c r="C85" s="462"/>
      <c r="D85" s="220" t="s">
        <v>41</v>
      </c>
      <c r="E85" s="379">
        <f>E86+E87+E88</f>
        <v>547573.30000000005</v>
      </c>
      <c r="F85" s="379">
        <f>F86+F87+F88</f>
        <v>81438.3</v>
      </c>
      <c r="G85" s="328">
        <f>F85/E85</f>
        <v>0.14872584181880305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66"/>
    </row>
    <row r="86" spans="1:54" ht="31.5" x14ac:dyDescent="0.25">
      <c r="A86" s="463"/>
      <c r="B86" s="464"/>
      <c r="C86" s="465"/>
      <c r="D86" s="259" t="s">
        <v>37</v>
      </c>
      <c r="E86" s="365">
        <f t="shared" ref="E86:F88" si="11">E50</f>
        <v>4598.2</v>
      </c>
      <c r="F86" s="365">
        <f t="shared" si="11"/>
        <v>804</v>
      </c>
      <c r="G86" s="329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67"/>
    </row>
    <row r="87" spans="1:54" ht="31.9" customHeight="1" x14ac:dyDescent="0.25">
      <c r="A87" s="463"/>
      <c r="B87" s="464"/>
      <c r="C87" s="465"/>
      <c r="D87" s="259" t="s">
        <v>2</v>
      </c>
      <c r="E87" s="365">
        <f t="shared" si="11"/>
        <v>63576.6</v>
      </c>
      <c r="F87" s="365">
        <f t="shared" si="11"/>
        <v>5192.1000000000004</v>
      </c>
      <c r="G87" s="329">
        <f t="shared" si="12"/>
        <v>8.1666839686299689E-2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67"/>
    </row>
    <row r="88" spans="1:54" ht="20.25" customHeight="1" x14ac:dyDescent="0.25">
      <c r="A88" s="463"/>
      <c r="B88" s="464"/>
      <c r="C88" s="465"/>
      <c r="D88" s="262" t="s">
        <v>43</v>
      </c>
      <c r="E88" s="365">
        <f t="shared" si="11"/>
        <v>479398.5</v>
      </c>
      <c r="F88" s="365">
        <f t="shared" si="11"/>
        <v>75442.2</v>
      </c>
      <c r="G88" s="329">
        <f t="shared" si="12"/>
        <v>0.15736845234184085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67"/>
    </row>
    <row r="89" spans="1:54" ht="31.9" hidden="1" customHeight="1" x14ac:dyDescent="0.25">
      <c r="A89" s="463"/>
      <c r="B89" s="464"/>
      <c r="C89" s="465"/>
      <c r="D89" s="263" t="s">
        <v>267</v>
      </c>
      <c r="E89" s="365"/>
      <c r="F89" s="365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67"/>
    </row>
    <row r="90" spans="1:54" ht="15" customHeight="1" x14ac:dyDescent="0.25">
      <c r="A90" s="460" t="s">
        <v>334</v>
      </c>
      <c r="B90" s="461"/>
      <c r="C90" s="462"/>
      <c r="D90" s="189" t="s">
        <v>41</v>
      </c>
      <c r="E90" s="379">
        <f>E91+E92+E93</f>
        <v>118948.1</v>
      </c>
      <c r="F90" s="379">
        <f>F91+F92+F93</f>
        <v>12696.1</v>
      </c>
      <c r="G90" s="328">
        <f>F90/E90</f>
        <v>0.10673646741730217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66"/>
    </row>
    <row r="91" spans="1:54" ht="31.5" x14ac:dyDescent="0.25">
      <c r="A91" s="463"/>
      <c r="B91" s="464"/>
      <c r="C91" s="465"/>
      <c r="D91" s="259" t="s">
        <v>37</v>
      </c>
      <c r="E91" s="380"/>
      <c r="F91" s="365"/>
      <c r="G91" s="329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67"/>
    </row>
    <row r="92" spans="1:54" ht="32.450000000000003" customHeight="1" x14ac:dyDescent="0.25">
      <c r="A92" s="463"/>
      <c r="B92" s="464"/>
      <c r="C92" s="465"/>
      <c r="D92" s="259" t="s">
        <v>2</v>
      </c>
      <c r="E92" s="365"/>
      <c r="F92" s="365"/>
      <c r="G92" s="329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67"/>
    </row>
    <row r="93" spans="1:54" ht="20.25" customHeight="1" x14ac:dyDescent="0.25">
      <c r="A93" s="463"/>
      <c r="B93" s="464"/>
      <c r="C93" s="465"/>
      <c r="D93" s="262" t="s">
        <v>43</v>
      </c>
      <c r="E93" s="365">
        <f>E63</f>
        <v>118948.1</v>
      </c>
      <c r="F93" s="365">
        <f>F63</f>
        <v>12696.1</v>
      </c>
      <c r="G93" s="329">
        <f t="shared" si="13"/>
        <v>0.10673646741730217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67"/>
    </row>
    <row r="94" spans="1:54" ht="31.15" hidden="1" customHeight="1" x14ac:dyDescent="0.25">
      <c r="A94" s="463"/>
      <c r="B94" s="464"/>
      <c r="C94" s="465"/>
      <c r="D94" s="263" t="s">
        <v>267</v>
      </c>
      <c r="E94" s="365"/>
      <c r="F94" s="365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67"/>
    </row>
    <row r="95" spans="1:54" ht="21" customHeight="1" x14ac:dyDescent="0.25">
      <c r="A95" s="568" t="s">
        <v>335</v>
      </c>
      <c r="B95" s="568"/>
      <c r="C95" s="568"/>
      <c r="D95" s="220" t="s">
        <v>41</v>
      </c>
      <c r="E95" s="379">
        <f>E96+E97+E98</f>
        <v>21817.7</v>
      </c>
      <c r="F95" s="379">
        <f>F96+F97+F98</f>
        <v>2103</v>
      </c>
      <c r="G95" s="328">
        <f>F95/E95</f>
        <v>9.6389628604298339E-2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66"/>
    </row>
    <row r="96" spans="1:54" ht="35.25" customHeight="1" x14ac:dyDescent="0.25">
      <c r="A96" s="568"/>
      <c r="B96" s="568"/>
      <c r="C96" s="568"/>
      <c r="D96" s="259" t="s">
        <v>37</v>
      </c>
      <c r="E96" s="365"/>
      <c r="F96" s="365"/>
      <c r="G96" s="329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67"/>
    </row>
    <row r="97" spans="1:54" ht="31.15" customHeight="1" x14ac:dyDescent="0.25">
      <c r="A97" s="568"/>
      <c r="B97" s="568"/>
      <c r="C97" s="568"/>
      <c r="D97" s="259" t="s">
        <v>2</v>
      </c>
      <c r="E97" s="365"/>
      <c r="F97" s="365"/>
      <c r="G97" s="329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67"/>
    </row>
    <row r="98" spans="1:54" ht="24.75" customHeight="1" x14ac:dyDescent="0.25">
      <c r="A98" s="568"/>
      <c r="B98" s="568"/>
      <c r="C98" s="568"/>
      <c r="D98" s="262" t="s">
        <v>43</v>
      </c>
      <c r="E98" s="365">
        <f>E69</f>
        <v>21817.7</v>
      </c>
      <c r="F98" s="365">
        <f>F69</f>
        <v>2103</v>
      </c>
      <c r="G98" s="329">
        <f t="shared" si="14"/>
        <v>9.6389628604298339E-2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67"/>
    </row>
    <row r="99" spans="1:54" ht="31.15" hidden="1" customHeight="1" x14ac:dyDescent="0.25">
      <c r="A99" s="568"/>
      <c r="B99" s="568"/>
      <c r="C99" s="568"/>
      <c r="D99" s="263" t="s">
        <v>267</v>
      </c>
      <c r="E99" s="365"/>
      <c r="F99" s="365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67"/>
    </row>
    <row r="100" spans="1:54" ht="21" customHeight="1" x14ac:dyDescent="0.25">
      <c r="A100" s="568" t="s">
        <v>336</v>
      </c>
      <c r="B100" s="568"/>
      <c r="C100" s="568"/>
      <c r="D100" s="220" t="s">
        <v>41</v>
      </c>
      <c r="E100" s="379">
        <f>E101+E102+E103</f>
        <v>40490.100000000006</v>
      </c>
      <c r="F100" s="379">
        <f>F101+F102+F103</f>
        <v>3425.9</v>
      </c>
      <c r="G100" s="328">
        <f>F100/E100</f>
        <v>8.4610806098280811E-2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66"/>
    </row>
    <row r="101" spans="1:54" ht="35.25" customHeight="1" x14ac:dyDescent="0.25">
      <c r="A101" s="568"/>
      <c r="B101" s="568"/>
      <c r="C101" s="568"/>
      <c r="D101" s="259" t="s">
        <v>37</v>
      </c>
      <c r="E101" s="365"/>
      <c r="F101" s="365"/>
      <c r="G101" s="329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67"/>
    </row>
    <row r="102" spans="1:54" ht="31.15" customHeight="1" x14ac:dyDescent="0.25">
      <c r="A102" s="568"/>
      <c r="B102" s="568"/>
      <c r="C102" s="568"/>
      <c r="D102" s="259" t="s">
        <v>2</v>
      </c>
      <c r="E102" s="365"/>
      <c r="F102" s="365"/>
      <c r="G102" s="329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67"/>
    </row>
    <row r="103" spans="1:54" ht="24.75" customHeight="1" x14ac:dyDescent="0.25">
      <c r="A103" s="568"/>
      <c r="B103" s="568"/>
      <c r="C103" s="568"/>
      <c r="D103" s="262" t="s">
        <v>43</v>
      </c>
      <c r="E103" s="365">
        <f>E74</f>
        <v>40490.100000000006</v>
      </c>
      <c r="F103" s="365">
        <f>F74</f>
        <v>3425.9</v>
      </c>
      <c r="G103" s="329">
        <f t="shared" si="15"/>
        <v>8.4610806098280811E-2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67"/>
    </row>
    <row r="104" spans="1:54" ht="31.15" hidden="1" customHeight="1" x14ac:dyDescent="0.25">
      <c r="A104" s="568"/>
      <c r="B104" s="568"/>
      <c r="C104" s="568"/>
      <c r="D104" s="263" t="s">
        <v>267</v>
      </c>
      <c r="E104" s="179"/>
      <c r="F104" s="362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67"/>
    </row>
    <row r="105" spans="1:54" ht="21" customHeight="1" x14ac:dyDescent="0.25">
      <c r="A105" s="461" t="s">
        <v>354</v>
      </c>
      <c r="B105" s="461"/>
      <c r="C105" s="462"/>
      <c r="D105" s="220" t="s">
        <v>41</v>
      </c>
      <c r="E105" s="379">
        <f>E106+E107+E108</f>
        <v>695.9</v>
      </c>
      <c r="F105" s="379">
        <f>F106+F107+F108</f>
        <v>0</v>
      </c>
      <c r="G105" s="328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404"/>
    </row>
    <row r="106" spans="1:54" ht="35.25" customHeight="1" x14ac:dyDescent="0.25">
      <c r="A106" s="464"/>
      <c r="B106" s="464"/>
      <c r="C106" s="465"/>
      <c r="D106" s="259" t="s">
        <v>37</v>
      </c>
      <c r="E106" s="365"/>
      <c r="F106" s="365"/>
      <c r="G106" s="329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404"/>
    </row>
    <row r="107" spans="1:54" ht="31.15" customHeight="1" x14ac:dyDescent="0.25">
      <c r="A107" s="464"/>
      <c r="B107" s="464"/>
      <c r="C107" s="465"/>
      <c r="D107" s="259" t="s">
        <v>2</v>
      </c>
      <c r="E107" s="365"/>
      <c r="F107" s="365"/>
      <c r="G107" s="329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404"/>
    </row>
    <row r="108" spans="1:54" ht="24.75" customHeight="1" x14ac:dyDescent="0.25">
      <c r="A108" s="464"/>
      <c r="B108" s="464"/>
      <c r="C108" s="465"/>
      <c r="D108" s="262" t="s">
        <v>43</v>
      </c>
      <c r="E108" s="377">
        <v>695.9</v>
      </c>
      <c r="F108" s="365">
        <v>0</v>
      </c>
      <c r="G108" s="329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404"/>
    </row>
    <row r="109" spans="1:54" s="102" customFormat="1" ht="45.2" customHeight="1" x14ac:dyDescent="0.25">
      <c r="A109" s="493" t="s">
        <v>306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4"/>
      <c r="AK109" s="494"/>
      <c r="AL109" s="494"/>
      <c r="AM109" s="494"/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</row>
    <row r="110" spans="1:54" s="102" customFormat="1" ht="19.7" customHeight="1" x14ac:dyDescent="0.25">
      <c r="A110" s="390"/>
      <c r="B110" s="114"/>
      <c r="C110" s="114"/>
      <c r="D110" s="114"/>
      <c r="E110" s="114"/>
      <c r="F110" s="363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488" t="s">
        <v>318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8"/>
      <c r="AL111" s="488"/>
      <c r="AM111" s="488"/>
      <c r="AN111" s="488"/>
      <c r="AO111" s="488"/>
      <c r="AP111" s="488"/>
      <c r="AQ111" s="488"/>
      <c r="AR111" s="488"/>
      <c r="AS111" s="488"/>
      <c r="AT111" s="488"/>
      <c r="AU111" s="488"/>
      <c r="AV111" s="488"/>
      <c r="AW111" s="488"/>
      <c r="AX111" s="488"/>
      <c r="AY111" s="488"/>
      <c r="AZ111" s="115"/>
      <c r="BA111" s="115"/>
    </row>
    <row r="112" spans="1:54" ht="12.6" customHeight="1" x14ac:dyDescent="0.3">
      <c r="A112" s="389"/>
      <c r="B112" s="389"/>
      <c r="C112" s="389"/>
      <c r="D112" s="389"/>
      <c r="E112" s="389"/>
      <c r="F112" s="364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88"/>
      <c r="C114" s="388"/>
      <c r="D114" s="120"/>
      <c r="E114" s="121"/>
      <c r="F114" s="388"/>
      <c r="G114" s="121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88"/>
      <c r="AP114" s="388"/>
      <c r="AQ114" s="388"/>
      <c r="AR114" s="388"/>
      <c r="AS114" s="388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88"/>
      <c r="C115" s="388"/>
      <c r="D115" s="120"/>
      <c r="E115" s="121"/>
      <c r="F115" s="388"/>
      <c r="G115" s="121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88"/>
      <c r="AP115" s="388"/>
      <c r="AQ115" s="388"/>
      <c r="AR115" s="388"/>
      <c r="AS115" s="388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486" t="s">
        <v>263</v>
      </c>
      <c r="B116" s="487"/>
      <c r="C116" s="388"/>
      <c r="D116" s="120"/>
      <c r="E116" s="121"/>
      <c r="F116" s="388"/>
      <c r="G116" s="121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88"/>
      <c r="AP116" s="388"/>
      <c r="AQ116" s="388"/>
      <c r="AR116" s="388"/>
      <c r="AS116" s="388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88"/>
      <c r="C117" s="388"/>
      <c r="D117" s="120"/>
      <c r="E117" s="121"/>
      <c r="F117" s="388"/>
      <c r="G117" s="121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88"/>
      <c r="AP117" s="388"/>
      <c r="AQ117" s="388"/>
      <c r="AR117" s="388"/>
      <c r="AS117" s="388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488" t="s">
        <v>265</v>
      </c>
      <c r="B118" s="488"/>
      <c r="C118" s="488"/>
      <c r="D118" s="489"/>
      <c r="E118" s="489"/>
      <c r="F118" s="489"/>
      <c r="G118" s="489"/>
      <c r="H118" s="489"/>
      <c r="I118" s="489"/>
      <c r="J118" s="489"/>
      <c r="K118" s="489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389"/>
      <c r="AA118" s="389"/>
      <c r="AB118" s="389"/>
      <c r="AC118" s="389"/>
      <c r="AD118" s="389"/>
      <c r="AE118" s="389"/>
      <c r="AF118" s="389"/>
      <c r="AG118" s="389"/>
      <c r="AH118" s="389"/>
      <c r="AI118" s="389"/>
      <c r="AJ118" s="389"/>
      <c r="AK118" s="389"/>
      <c r="AL118" s="389"/>
      <c r="AM118" s="389"/>
      <c r="AN118" s="389"/>
      <c r="AO118" s="389"/>
      <c r="AP118" s="389"/>
      <c r="AQ118" s="389"/>
      <c r="AR118" s="389"/>
      <c r="AS118" s="389"/>
      <c r="AT118" s="389"/>
      <c r="AU118" s="389"/>
      <c r="AV118" s="389"/>
      <c r="AW118" s="389"/>
      <c r="AX118" s="389"/>
      <c r="AY118" s="389"/>
      <c r="AZ118" s="115"/>
      <c r="BA118" s="115"/>
    </row>
    <row r="121" spans="1:54" ht="18.75" x14ac:dyDescent="0.3">
      <c r="A121" s="231"/>
      <c r="B121" s="388"/>
      <c r="C121" s="388"/>
      <c r="D121" s="120"/>
      <c r="E121" s="121"/>
      <c r="F121" s="388"/>
      <c r="G121" s="121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88"/>
      <c r="AP121" s="388"/>
      <c r="AQ121" s="388"/>
      <c r="AR121" s="388"/>
      <c r="AS121" s="388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Y9:BA9"/>
    <mergeCell ref="H9:J9"/>
    <mergeCell ref="K9:M9"/>
    <mergeCell ref="N9:P9"/>
    <mergeCell ref="Q9:S9"/>
    <mergeCell ref="T9:V9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7:AO7"/>
    <mergeCell ref="AY1:BB1"/>
    <mergeCell ref="A3:BB3"/>
    <mergeCell ref="A4:BB4"/>
    <mergeCell ref="A5:BB5"/>
    <mergeCell ref="A6:AO6"/>
    <mergeCell ref="A12:C16"/>
    <mergeCell ref="BB12:BB16"/>
    <mergeCell ref="A17:C21"/>
    <mergeCell ref="BB17:BB26"/>
    <mergeCell ref="A38:A42"/>
    <mergeCell ref="B38:B41"/>
    <mergeCell ref="C38:C41"/>
    <mergeCell ref="BB38:BB42"/>
    <mergeCell ref="A27:C31"/>
    <mergeCell ref="A32:BB32"/>
    <mergeCell ref="A33:A37"/>
    <mergeCell ref="B33:B36"/>
    <mergeCell ref="C33:C36"/>
    <mergeCell ref="BB33:BB37"/>
    <mergeCell ref="A22:C26"/>
    <mergeCell ref="A43:A47"/>
    <mergeCell ref="B43:B47"/>
    <mergeCell ref="C43:C47"/>
    <mergeCell ref="BB43:BB47"/>
    <mergeCell ref="A55:A59"/>
    <mergeCell ref="B55:B59"/>
    <mergeCell ref="C55:C59"/>
    <mergeCell ref="BB55:BB59"/>
    <mergeCell ref="A60:A64"/>
    <mergeCell ref="B60:B64"/>
    <mergeCell ref="C60:C64"/>
    <mergeCell ref="BB60:BB64"/>
    <mergeCell ref="A49:A53"/>
    <mergeCell ref="B49:B53"/>
    <mergeCell ref="C49:C53"/>
    <mergeCell ref="BB49:BB53"/>
    <mergeCell ref="A54:BB54"/>
    <mergeCell ref="A65:BB65"/>
    <mergeCell ref="A71:A74"/>
    <mergeCell ref="B71:B74"/>
    <mergeCell ref="C71:C74"/>
    <mergeCell ref="A66:A70"/>
    <mergeCell ref="B66:B70"/>
    <mergeCell ref="C66:C70"/>
    <mergeCell ref="BB66:BB70"/>
    <mergeCell ref="B79:B82"/>
    <mergeCell ref="C79:C82"/>
    <mergeCell ref="BB95:BB99"/>
    <mergeCell ref="A100:C104"/>
    <mergeCell ref="BB100:BB104"/>
    <mergeCell ref="A109:BB109"/>
    <mergeCell ref="A111:AY111"/>
    <mergeCell ref="A116:B116"/>
    <mergeCell ref="A118:K118"/>
    <mergeCell ref="A75:A78"/>
    <mergeCell ref="B75:B78"/>
    <mergeCell ref="C75:C78"/>
    <mergeCell ref="A105:C108"/>
    <mergeCell ref="A95:C99"/>
    <mergeCell ref="A83:BB83"/>
    <mergeCell ref="A84:BB84"/>
    <mergeCell ref="A85:C89"/>
    <mergeCell ref="BB85:BB89"/>
    <mergeCell ref="A90:C94"/>
    <mergeCell ref="BB90:BB94"/>
    <mergeCell ref="A79:A8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view="pageBreakPreview" zoomScale="80" zoomScaleSheetLayoutView="80" workbookViewId="0">
      <pane xSplit="6" ySplit="11" topLeftCell="G30" activePane="bottomRight" state="frozen"/>
      <selection pane="topRight" activeCell="G1" sqref="G1"/>
      <selection pane="bottomLeft" activeCell="A12" sqref="A12"/>
      <selection pane="bottomRight" activeCell="E52" sqref="E5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59" t="s">
        <v>313</v>
      </c>
      <c r="AZ1" s="459"/>
      <c r="BA1" s="459"/>
      <c r="BB1" s="459"/>
    </row>
    <row r="2" spans="1:54" ht="18.75" x14ac:dyDescent="0.25">
      <c r="BB2" s="228" t="s">
        <v>272</v>
      </c>
    </row>
    <row r="3" spans="1:54" s="110" customFormat="1" ht="24" customHeight="1" x14ac:dyDescent="0.25">
      <c r="A3" s="521" t="s">
        <v>323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</row>
    <row r="4" spans="1:54" s="96" customFormat="1" ht="17.25" customHeight="1" x14ac:dyDescent="0.25">
      <c r="A4" s="522" t="s">
        <v>322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</row>
    <row r="5" spans="1:54" s="97" customFormat="1" ht="24" customHeight="1" x14ac:dyDescent="0.25">
      <c r="A5" s="523" t="s">
        <v>262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</row>
    <row r="6" spans="1:54" s="97" customFormat="1" ht="24" customHeight="1" x14ac:dyDescent="0.25">
      <c r="A6" s="484" t="s">
        <v>312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</row>
    <row r="7" spans="1:54" ht="13.5" thickBot="1" x14ac:dyDescent="0.3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403"/>
      <c r="AQ7" s="403"/>
      <c r="AR7" s="403"/>
      <c r="AS7" s="403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64" t="s">
        <v>0</v>
      </c>
      <c r="B8" s="564" t="s">
        <v>266</v>
      </c>
      <c r="C8" s="564" t="s">
        <v>259</v>
      </c>
      <c r="D8" s="564" t="s">
        <v>40</v>
      </c>
      <c r="E8" s="564" t="s">
        <v>256</v>
      </c>
      <c r="F8" s="564"/>
      <c r="G8" s="564"/>
      <c r="H8" s="469" t="s">
        <v>255</v>
      </c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537" t="s">
        <v>303</v>
      </c>
    </row>
    <row r="9" spans="1:54" ht="28.5" customHeight="1" x14ac:dyDescent="0.25">
      <c r="A9" s="564"/>
      <c r="B9" s="564"/>
      <c r="C9" s="564"/>
      <c r="D9" s="564"/>
      <c r="E9" s="564" t="s">
        <v>328</v>
      </c>
      <c r="F9" s="564" t="s">
        <v>278</v>
      </c>
      <c r="G9" s="565" t="s">
        <v>19</v>
      </c>
      <c r="H9" s="469" t="s">
        <v>17</v>
      </c>
      <c r="I9" s="469"/>
      <c r="J9" s="469"/>
      <c r="K9" s="469" t="s">
        <v>18</v>
      </c>
      <c r="L9" s="469"/>
      <c r="M9" s="469"/>
      <c r="N9" s="469" t="s">
        <v>22</v>
      </c>
      <c r="O9" s="469"/>
      <c r="P9" s="469"/>
      <c r="Q9" s="469" t="s">
        <v>24</v>
      </c>
      <c r="R9" s="469"/>
      <c r="S9" s="469"/>
      <c r="T9" s="469" t="s">
        <v>25</v>
      </c>
      <c r="U9" s="469"/>
      <c r="V9" s="469"/>
      <c r="W9" s="469" t="s">
        <v>26</v>
      </c>
      <c r="X9" s="469"/>
      <c r="Y9" s="469"/>
      <c r="Z9" s="469" t="s">
        <v>28</v>
      </c>
      <c r="AA9" s="469"/>
      <c r="AB9" s="469"/>
      <c r="AC9" s="566"/>
      <c r="AD9" s="566"/>
      <c r="AE9" s="469" t="s">
        <v>29</v>
      </c>
      <c r="AF9" s="469"/>
      <c r="AG9" s="469"/>
      <c r="AH9" s="566"/>
      <c r="AI9" s="566"/>
      <c r="AJ9" s="469" t="s">
        <v>30</v>
      </c>
      <c r="AK9" s="469"/>
      <c r="AL9" s="469"/>
      <c r="AM9" s="566"/>
      <c r="AN9" s="566"/>
      <c r="AO9" s="469" t="s">
        <v>32</v>
      </c>
      <c r="AP9" s="469"/>
      <c r="AQ9" s="469"/>
      <c r="AR9" s="566"/>
      <c r="AS9" s="566"/>
      <c r="AT9" s="469" t="s">
        <v>33</v>
      </c>
      <c r="AU9" s="469"/>
      <c r="AV9" s="469"/>
      <c r="AW9" s="566"/>
      <c r="AX9" s="566"/>
      <c r="AY9" s="469" t="s">
        <v>34</v>
      </c>
      <c r="AZ9" s="469"/>
      <c r="BA9" s="469"/>
      <c r="BB9" s="538"/>
    </row>
    <row r="10" spans="1:54" ht="55.5" customHeight="1" x14ac:dyDescent="0.25">
      <c r="A10" s="564"/>
      <c r="B10" s="564"/>
      <c r="C10" s="564"/>
      <c r="D10" s="564"/>
      <c r="E10" s="564"/>
      <c r="F10" s="564"/>
      <c r="G10" s="565"/>
      <c r="H10" s="400" t="s">
        <v>20</v>
      </c>
      <c r="I10" s="400" t="s">
        <v>21</v>
      </c>
      <c r="J10" s="360" t="s">
        <v>19</v>
      </c>
      <c r="K10" s="400" t="s">
        <v>20</v>
      </c>
      <c r="L10" s="400" t="s">
        <v>21</v>
      </c>
      <c r="M10" s="360" t="s">
        <v>19</v>
      </c>
      <c r="N10" s="400" t="s">
        <v>20</v>
      </c>
      <c r="O10" s="400" t="s">
        <v>21</v>
      </c>
      <c r="P10" s="360" t="s">
        <v>19</v>
      </c>
      <c r="Q10" s="400" t="s">
        <v>20</v>
      </c>
      <c r="R10" s="400" t="s">
        <v>21</v>
      </c>
      <c r="S10" s="360" t="s">
        <v>19</v>
      </c>
      <c r="T10" s="400" t="s">
        <v>20</v>
      </c>
      <c r="U10" s="400" t="s">
        <v>21</v>
      </c>
      <c r="V10" s="360" t="s">
        <v>19</v>
      </c>
      <c r="W10" s="400" t="s">
        <v>20</v>
      </c>
      <c r="X10" s="400" t="s">
        <v>21</v>
      </c>
      <c r="Y10" s="360" t="s">
        <v>19</v>
      </c>
      <c r="Z10" s="400" t="s">
        <v>20</v>
      </c>
      <c r="AA10" s="400" t="s">
        <v>21</v>
      </c>
      <c r="AB10" s="360" t="s">
        <v>19</v>
      </c>
      <c r="AC10" s="400" t="s">
        <v>21</v>
      </c>
      <c r="AD10" s="360" t="s">
        <v>19</v>
      </c>
      <c r="AE10" s="400" t="s">
        <v>20</v>
      </c>
      <c r="AF10" s="400" t="s">
        <v>21</v>
      </c>
      <c r="AG10" s="360" t="s">
        <v>19</v>
      </c>
      <c r="AH10" s="400" t="s">
        <v>21</v>
      </c>
      <c r="AI10" s="360" t="s">
        <v>19</v>
      </c>
      <c r="AJ10" s="400" t="s">
        <v>20</v>
      </c>
      <c r="AK10" s="400" t="s">
        <v>21</v>
      </c>
      <c r="AL10" s="360" t="s">
        <v>19</v>
      </c>
      <c r="AM10" s="400" t="s">
        <v>21</v>
      </c>
      <c r="AN10" s="360" t="s">
        <v>19</v>
      </c>
      <c r="AO10" s="400" t="s">
        <v>20</v>
      </c>
      <c r="AP10" s="400" t="s">
        <v>21</v>
      </c>
      <c r="AQ10" s="360" t="s">
        <v>19</v>
      </c>
      <c r="AR10" s="400" t="s">
        <v>21</v>
      </c>
      <c r="AS10" s="360" t="s">
        <v>19</v>
      </c>
      <c r="AT10" s="400" t="s">
        <v>20</v>
      </c>
      <c r="AU10" s="400" t="s">
        <v>21</v>
      </c>
      <c r="AV10" s="360" t="s">
        <v>19</v>
      </c>
      <c r="AW10" s="400" t="s">
        <v>21</v>
      </c>
      <c r="AX10" s="360" t="s">
        <v>19</v>
      </c>
      <c r="AY10" s="400" t="s">
        <v>20</v>
      </c>
      <c r="AZ10" s="400" t="s">
        <v>21</v>
      </c>
      <c r="BA10" s="360" t="s">
        <v>19</v>
      </c>
      <c r="BB10" s="539"/>
    </row>
    <row r="11" spans="1:54" s="100" customFormat="1" ht="15.75" x14ac:dyDescent="0.25">
      <c r="A11" s="358">
        <v>1</v>
      </c>
      <c r="B11" s="358">
        <v>2</v>
      </c>
      <c r="C11" s="358">
        <v>3</v>
      </c>
      <c r="D11" s="358">
        <v>4</v>
      </c>
      <c r="E11" s="358">
        <v>5</v>
      </c>
      <c r="F11" s="361">
        <v>6</v>
      </c>
      <c r="G11" s="359">
        <v>7</v>
      </c>
      <c r="H11" s="358">
        <v>8</v>
      </c>
      <c r="I11" s="358">
        <v>9</v>
      </c>
      <c r="J11" s="359">
        <v>10</v>
      </c>
      <c r="K11" s="358">
        <v>11</v>
      </c>
      <c r="L11" s="358">
        <v>12</v>
      </c>
      <c r="M11" s="359">
        <v>13</v>
      </c>
      <c r="N11" s="358">
        <v>14</v>
      </c>
      <c r="O11" s="358">
        <v>15</v>
      </c>
      <c r="P11" s="359">
        <v>16</v>
      </c>
      <c r="Q11" s="358">
        <v>17</v>
      </c>
      <c r="R11" s="358">
        <v>18</v>
      </c>
      <c r="S11" s="359">
        <v>19</v>
      </c>
      <c r="T11" s="358">
        <v>20</v>
      </c>
      <c r="U11" s="358">
        <v>21</v>
      </c>
      <c r="V11" s="359">
        <v>22</v>
      </c>
      <c r="W11" s="358">
        <v>23</v>
      </c>
      <c r="X11" s="358">
        <v>24</v>
      </c>
      <c r="Y11" s="359">
        <v>25</v>
      </c>
      <c r="Z11" s="358">
        <v>26</v>
      </c>
      <c r="AA11" s="358">
        <v>24</v>
      </c>
      <c r="AB11" s="359">
        <v>25</v>
      </c>
      <c r="AC11" s="358">
        <v>27</v>
      </c>
      <c r="AD11" s="359">
        <v>28</v>
      </c>
      <c r="AE11" s="358">
        <v>29</v>
      </c>
      <c r="AF11" s="358">
        <v>30</v>
      </c>
      <c r="AG11" s="359">
        <v>31</v>
      </c>
      <c r="AH11" s="358">
        <v>30</v>
      </c>
      <c r="AI11" s="359">
        <v>31</v>
      </c>
      <c r="AJ11" s="358">
        <v>32</v>
      </c>
      <c r="AK11" s="358">
        <v>33</v>
      </c>
      <c r="AL11" s="359">
        <v>34</v>
      </c>
      <c r="AM11" s="358">
        <v>33</v>
      </c>
      <c r="AN11" s="359">
        <v>34</v>
      </c>
      <c r="AO11" s="358">
        <v>35</v>
      </c>
      <c r="AP11" s="358">
        <v>36</v>
      </c>
      <c r="AQ11" s="359">
        <v>37</v>
      </c>
      <c r="AR11" s="358">
        <v>36</v>
      </c>
      <c r="AS11" s="359">
        <v>37</v>
      </c>
      <c r="AT11" s="358">
        <v>38</v>
      </c>
      <c r="AU11" s="358">
        <v>39</v>
      </c>
      <c r="AV11" s="359">
        <v>40</v>
      </c>
      <c r="AW11" s="358">
        <v>39</v>
      </c>
      <c r="AX11" s="359">
        <v>40</v>
      </c>
      <c r="AY11" s="358">
        <v>41</v>
      </c>
      <c r="AZ11" s="358">
        <v>42</v>
      </c>
      <c r="BA11" s="359">
        <v>43</v>
      </c>
      <c r="BB11" s="227">
        <v>44</v>
      </c>
    </row>
    <row r="12" spans="1:54" ht="19.7" customHeight="1" x14ac:dyDescent="0.25">
      <c r="A12" s="471" t="s">
        <v>277</v>
      </c>
      <c r="B12" s="471"/>
      <c r="C12" s="471"/>
      <c r="D12" s="402" t="s">
        <v>258</v>
      </c>
      <c r="E12" s="366">
        <f>E13+E14+E15</f>
        <v>729525.1</v>
      </c>
      <c r="F12" s="366">
        <f>F13+F14+F15</f>
        <v>160149.4</v>
      </c>
      <c r="G12" s="328">
        <f>F12/E12</f>
        <v>0.21952555162255555</v>
      </c>
      <c r="H12" s="190"/>
      <c r="I12" s="190"/>
      <c r="J12" s="193"/>
      <c r="K12" s="190"/>
      <c r="L12" s="190"/>
      <c r="M12" s="193"/>
      <c r="N12" s="190"/>
      <c r="O12" s="190"/>
      <c r="P12" s="193"/>
      <c r="Q12" s="190"/>
      <c r="R12" s="190"/>
      <c r="S12" s="193"/>
      <c r="T12" s="190"/>
      <c r="U12" s="190"/>
      <c r="V12" s="193"/>
      <c r="W12" s="190"/>
      <c r="X12" s="190"/>
      <c r="Y12" s="193"/>
      <c r="Z12" s="190"/>
      <c r="AA12" s="190"/>
      <c r="AB12" s="193"/>
      <c r="AC12" s="193"/>
      <c r="AD12" s="193"/>
      <c r="AE12" s="190"/>
      <c r="AF12" s="190"/>
      <c r="AG12" s="193"/>
      <c r="AH12" s="193"/>
      <c r="AI12" s="193"/>
      <c r="AJ12" s="190"/>
      <c r="AK12" s="190"/>
      <c r="AL12" s="193"/>
      <c r="AM12" s="193"/>
      <c r="AN12" s="193"/>
      <c r="AO12" s="190"/>
      <c r="AP12" s="190"/>
      <c r="AQ12" s="193"/>
      <c r="AR12" s="193"/>
      <c r="AS12" s="193"/>
      <c r="AT12" s="190"/>
      <c r="AU12" s="190"/>
      <c r="AV12" s="193"/>
      <c r="AW12" s="193"/>
      <c r="AX12" s="193"/>
      <c r="AY12" s="190"/>
      <c r="AZ12" s="193"/>
      <c r="BA12" s="193"/>
      <c r="BB12" s="520"/>
    </row>
    <row r="13" spans="1:54" ht="30.75" customHeight="1" x14ac:dyDescent="0.25">
      <c r="A13" s="471"/>
      <c r="B13" s="471"/>
      <c r="C13" s="471"/>
      <c r="D13" s="259" t="s">
        <v>37</v>
      </c>
      <c r="E13" s="368">
        <f t="shared" ref="E13" si="0">E28</f>
        <v>4598.2</v>
      </c>
      <c r="F13" s="367">
        <f>F28</f>
        <v>804</v>
      </c>
      <c r="G13" s="329">
        <f t="shared" ref="G13:G15" si="1">F13/E13</f>
        <v>0.17485102866339003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467"/>
    </row>
    <row r="14" spans="1:54" ht="33.6" customHeight="1" x14ac:dyDescent="0.25">
      <c r="A14" s="471"/>
      <c r="B14" s="471"/>
      <c r="C14" s="471"/>
      <c r="D14" s="259" t="s">
        <v>2</v>
      </c>
      <c r="E14" s="368">
        <f>E29</f>
        <v>63576.6</v>
      </c>
      <c r="F14" s="367">
        <f>F29</f>
        <v>10223.4</v>
      </c>
      <c r="G14" s="329">
        <f t="shared" si="1"/>
        <v>0.1608044469191495</v>
      </c>
      <c r="H14" s="157"/>
      <c r="I14" s="157"/>
      <c r="J14" s="205"/>
      <c r="K14" s="157"/>
      <c r="L14" s="157"/>
      <c r="M14" s="205"/>
      <c r="N14" s="157"/>
      <c r="O14" s="157"/>
      <c r="P14" s="205"/>
      <c r="Q14" s="157"/>
      <c r="R14" s="157"/>
      <c r="S14" s="205"/>
      <c r="T14" s="157"/>
      <c r="U14" s="157"/>
      <c r="V14" s="205"/>
      <c r="W14" s="157"/>
      <c r="X14" s="157"/>
      <c r="Y14" s="205"/>
      <c r="Z14" s="157"/>
      <c r="AA14" s="157"/>
      <c r="AB14" s="205"/>
      <c r="AC14" s="205"/>
      <c r="AD14" s="205"/>
      <c r="AE14" s="157"/>
      <c r="AF14" s="157"/>
      <c r="AG14" s="205"/>
      <c r="AH14" s="205"/>
      <c r="AI14" s="205"/>
      <c r="AJ14" s="157"/>
      <c r="AK14" s="157"/>
      <c r="AL14" s="205"/>
      <c r="AM14" s="205"/>
      <c r="AN14" s="205"/>
      <c r="AO14" s="157"/>
      <c r="AP14" s="157"/>
      <c r="AQ14" s="205"/>
      <c r="AR14" s="205"/>
      <c r="AS14" s="205"/>
      <c r="AT14" s="157"/>
      <c r="AU14" s="157"/>
      <c r="AV14" s="205"/>
      <c r="AW14" s="205"/>
      <c r="AX14" s="205"/>
      <c r="AY14" s="157"/>
      <c r="AZ14" s="205"/>
      <c r="BA14" s="205"/>
      <c r="BB14" s="467"/>
    </row>
    <row r="15" spans="1:54" ht="15.75" x14ac:dyDescent="0.25">
      <c r="A15" s="471"/>
      <c r="B15" s="471"/>
      <c r="C15" s="471"/>
      <c r="D15" s="330" t="s">
        <v>43</v>
      </c>
      <c r="E15" s="368">
        <f>E30</f>
        <v>661350.29999999993</v>
      </c>
      <c r="F15" s="367">
        <f>F30</f>
        <v>149122</v>
      </c>
      <c r="G15" s="329">
        <f t="shared" si="1"/>
        <v>0.22548111038885144</v>
      </c>
      <c r="H15" s="157"/>
      <c r="I15" s="157"/>
      <c r="J15" s="205"/>
      <c r="K15" s="157"/>
      <c r="L15" s="157"/>
      <c r="M15" s="205"/>
      <c r="N15" s="157"/>
      <c r="O15" s="157"/>
      <c r="P15" s="205"/>
      <c r="Q15" s="157"/>
      <c r="R15" s="157"/>
      <c r="S15" s="205"/>
      <c r="T15" s="157"/>
      <c r="U15" s="157"/>
      <c r="V15" s="205"/>
      <c r="W15" s="157"/>
      <c r="X15" s="157"/>
      <c r="Y15" s="205"/>
      <c r="Z15" s="157"/>
      <c r="AA15" s="157"/>
      <c r="AB15" s="205"/>
      <c r="AC15" s="205"/>
      <c r="AD15" s="205"/>
      <c r="AE15" s="157"/>
      <c r="AF15" s="157"/>
      <c r="AG15" s="205"/>
      <c r="AH15" s="205"/>
      <c r="AI15" s="205"/>
      <c r="AJ15" s="157"/>
      <c r="AK15" s="157"/>
      <c r="AL15" s="205"/>
      <c r="AM15" s="205"/>
      <c r="AN15" s="205"/>
      <c r="AO15" s="157"/>
      <c r="AP15" s="157"/>
      <c r="AQ15" s="205"/>
      <c r="AR15" s="205"/>
      <c r="AS15" s="205"/>
      <c r="AT15" s="157"/>
      <c r="AU15" s="157"/>
      <c r="AV15" s="205"/>
      <c r="AW15" s="205"/>
      <c r="AX15" s="205"/>
      <c r="AY15" s="157"/>
      <c r="AZ15" s="205"/>
      <c r="BA15" s="205"/>
      <c r="BB15" s="467"/>
    </row>
    <row r="16" spans="1:54" ht="30.75" hidden="1" customHeight="1" x14ac:dyDescent="0.25">
      <c r="A16" s="471"/>
      <c r="B16" s="471"/>
      <c r="C16" s="471"/>
      <c r="D16" s="331" t="s">
        <v>267</v>
      </c>
      <c r="E16" s="368"/>
      <c r="F16" s="368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7"/>
    </row>
    <row r="17" spans="1:54" ht="18.75" customHeight="1" x14ac:dyDescent="0.25">
      <c r="A17" s="546" t="s">
        <v>276</v>
      </c>
      <c r="B17" s="512"/>
      <c r="C17" s="513"/>
      <c r="D17" s="268" t="s">
        <v>41</v>
      </c>
      <c r="E17" s="369"/>
      <c r="F17" s="369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66"/>
    </row>
    <row r="18" spans="1:54" ht="31.5" x14ac:dyDescent="0.25">
      <c r="A18" s="547"/>
      <c r="B18" s="515"/>
      <c r="C18" s="516"/>
      <c r="D18" s="269" t="s">
        <v>37</v>
      </c>
      <c r="E18" s="370"/>
      <c r="F18" s="371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49"/>
    </row>
    <row r="19" spans="1:54" ht="33.6" customHeight="1" x14ac:dyDescent="0.25">
      <c r="A19" s="547"/>
      <c r="B19" s="515"/>
      <c r="C19" s="516"/>
      <c r="D19" s="270" t="s">
        <v>2</v>
      </c>
      <c r="E19" s="372"/>
      <c r="F19" s="373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49"/>
    </row>
    <row r="20" spans="1:54" ht="15.75" x14ac:dyDescent="0.25">
      <c r="A20" s="547"/>
      <c r="B20" s="515"/>
      <c r="C20" s="516"/>
      <c r="D20" s="271" t="s">
        <v>43</v>
      </c>
      <c r="E20" s="372"/>
      <c r="F20" s="373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49"/>
    </row>
    <row r="21" spans="1:54" ht="34.9" customHeight="1" x14ac:dyDescent="0.25">
      <c r="A21" s="547"/>
      <c r="B21" s="548"/>
      <c r="C21" s="516"/>
      <c r="D21" s="272" t="s">
        <v>267</v>
      </c>
      <c r="E21" s="372"/>
      <c r="F21" s="373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49"/>
    </row>
    <row r="22" spans="1:54" ht="17.25" customHeight="1" x14ac:dyDescent="0.25">
      <c r="A22" s="511" t="s">
        <v>275</v>
      </c>
      <c r="B22" s="512"/>
      <c r="C22" s="513"/>
      <c r="D22" s="268" t="s">
        <v>41</v>
      </c>
      <c r="E22" s="374"/>
      <c r="F22" s="369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49"/>
    </row>
    <row r="23" spans="1:54" ht="31.5" x14ac:dyDescent="0.25">
      <c r="A23" s="514"/>
      <c r="B23" s="515"/>
      <c r="C23" s="516"/>
      <c r="D23" s="270" t="s">
        <v>37</v>
      </c>
      <c r="E23" s="375"/>
      <c r="F23" s="3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49"/>
    </row>
    <row r="24" spans="1:54" ht="31.15" customHeight="1" x14ac:dyDescent="0.25">
      <c r="A24" s="514"/>
      <c r="B24" s="515"/>
      <c r="C24" s="516"/>
      <c r="D24" s="270" t="s">
        <v>2</v>
      </c>
      <c r="E24" s="372"/>
      <c r="F24" s="373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49"/>
    </row>
    <row r="25" spans="1:54" ht="15.75" x14ac:dyDescent="0.25">
      <c r="A25" s="514"/>
      <c r="B25" s="515"/>
      <c r="C25" s="516"/>
      <c r="D25" s="273" t="s">
        <v>43</v>
      </c>
      <c r="E25" s="372"/>
      <c r="F25" s="373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49"/>
    </row>
    <row r="26" spans="1:54" s="243" customFormat="1" ht="37.15" customHeight="1" x14ac:dyDescent="0.25">
      <c r="A26" s="517"/>
      <c r="B26" s="518"/>
      <c r="C26" s="519"/>
      <c r="D26" s="274" t="s">
        <v>267</v>
      </c>
      <c r="E26" s="368"/>
      <c r="F26" s="368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49"/>
    </row>
    <row r="27" spans="1:54" ht="37.15" customHeight="1" x14ac:dyDescent="0.25">
      <c r="A27" s="511" t="s">
        <v>273</v>
      </c>
      <c r="B27" s="554"/>
      <c r="C27" s="555"/>
      <c r="D27" s="268" t="s">
        <v>41</v>
      </c>
      <c r="E27" s="366">
        <f>E28+E29+E30</f>
        <v>729525.1</v>
      </c>
      <c r="F27" s="366">
        <f>F28+F29+F30</f>
        <v>160149.4</v>
      </c>
      <c r="G27" s="328">
        <f>F27/E27</f>
        <v>0.21952555162255555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56"/>
      <c r="B28" s="557"/>
      <c r="C28" s="558"/>
      <c r="D28" s="270" t="s">
        <v>37</v>
      </c>
      <c r="E28" s="381">
        <f>E86</f>
        <v>4598.2</v>
      </c>
      <c r="F28" s="381">
        <f>F86</f>
        <v>804</v>
      </c>
      <c r="G28" s="329">
        <f>F28/E28</f>
        <v>0.17485102866339003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56"/>
      <c r="B29" s="557"/>
      <c r="C29" s="558"/>
      <c r="D29" s="270" t="s">
        <v>2</v>
      </c>
      <c r="E29" s="367">
        <f>E87</f>
        <v>63576.6</v>
      </c>
      <c r="F29" s="381">
        <f>F87</f>
        <v>10223.4</v>
      </c>
      <c r="G29" s="329">
        <f>F29/E29</f>
        <v>0.1608044469191495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56"/>
      <c r="B30" s="557"/>
      <c r="C30" s="558"/>
      <c r="D30" s="273" t="s">
        <v>43</v>
      </c>
      <c r="E30" s="367">
        <f>E88+E93+E98+E103+E108</f>
        <v>661350.29999999993</v>
      </c>
      <c r="F30" s="381">
        <f>F52+F58+F69+F74+F78</f>
        <v>149122</v>
      </c>
      <c r="G30" s="329">
        <f>F30/E30</f>
        <v>0.22548111038885144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59"/>
      <c r="B31" s="560"/>
      <c r="C31" s="561"/>
      <c r="D31" s="274" t="s">
        <v>267</v>
      </c>
      <c r="E31" s="368"/>
      <c r="F31" s="368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75" t="s">
        <v>324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7"/>
    </row>
    <row r="33" spans="1:54" ht="18.75" customHeight="1" x14ac:dyDescent="0.25">
      <c r="A33" s="478" t="s">
        <v>1</v>
      </c>
      <c r="B33" s="551" t="s">
        <v>325</v>
      </c>
      <c r="C33" s="572" t="s">
        <v>353</v>
      </c>
      <c r="D33" s="220" t="s">
        <v>41</v>
      </c>
      <c r="E33" s="366">
        <f>E34+E35+E36</f>
        <v>536538.80000000005</v>
      </c>
      <c r="F33" s="366">
        <f>F34+F35+F36</f>
        <v>124233.59999999999</v>
      </c>
      <c r="G33" s="328">
        <f>F33/E33</f>
        <v>0.23154634855857578</v>
      </c>
      <c r="H33" s="190"/>
      <c r="I33" s="190"/>
      <c r="J33" s="193"/>
      <c r="K33" s="190"/>
      <c r="L33" s="190"/>
      <c r="M33" s="193"/>
      <c r="N33" s="190"/>
      <c r="O33" s="190"/>
      <c r="P33" s="209"/>
      <c r="Q33" s="190"/>
      <c r="R33" s="190"/>
      <c r="S33" s="193"/>
      <c r="T33" s="190"/>
      <c r="U33" s="190"/>
      <c r="V33" s="193"/>
      <c r="W33" s="190"/>
      <c r="X33" s="190"/>
      <c r="Y33" s="193"/>
      <c r="Z33" s="190"/>
      <c r="AA33" s="210"/>
      <c r="AB33" s="211"/>
      <c r="AC33" s="193"/>
      <c r="AD33" s="209"/>
      <c r="AE33" s="190"/>
      <c r="AF33" s="210"/>
      <c r="AG33" s="211"/>
      <c r="AH33" s="212"/>
      <c r="AI33" s="209"/>
      <c r="AJ33" s="190"/>
      <c r="AK33" s="210"/>
      <c r="AL33" s="211"/>
      <c r="AM33" s="212"/>
      <c r="AN33" s="209"/>
      <c r="AO33" s="213"/>
      <c r="AP33" s="214"/>
      <c r="AQ33" s="211"/>
      <c r="AR33" s="193"/>
      <c r="AS33" s="193"/>
      <c r="AT33" s="190"/>
      <c r="AU33" s="147"/>
      <c r="AV33" s="211"/>
      <c r="AW33" s="212"/>
      <c r="AX33" s="209"/>
      <c r="AY33" s="190"/>
      <c r="AZ33" s="194"/>
      <c r="BA33" s="209"/>
      <c r="BB33" s="482"/>
    </row>
    <row r="34" spans="1:54" ht="31.5" x14ac:dyDescent="0.25">
      <c r="A34" s="479"/>
      <c r="B34" s="552"/>
      <c r="C34" s="573"/>
      <c r="D34" s="259" t="s">
        <v>37</v>
      </c>
      <c r="E34" s="377">
        <v>4598.2</v>
      </c>
      <c r="F34" s="367">
        <v>804</v>
      </c>
      <c r="G34" s="329">
        <f>F34/E34</f>
        <v>0.17485102866339003</v>
      </c>
      <c r="H34" s="157"/>
      <c r="I34" s="157"/>
      <c r="J34" s="205"/>
      <c r="K34" s="157"/>
      <c r="L34" s="157"/>
      <c r="M34" s="205"/>
      <c r="N34" s="157"/>
      <c r="O34" s="157"/>
      <c r="P34" s="208"/>
      <c r="Q34" s="157"/>
      <c r="R34" s="157"/>
      <c r="S34" s="205"/>
      <c r="T34" s="157"/>
      <c r="U34" s="157"/>
      <c r="V34" s="205"/>
      <c r="W34" s="157"/>
      <c r="X34" s="157"/>
      <c r="Y34" s="205"/>
      <c r="Z34" s="157"/>
      <c r="AA34" s="161"/>
      <c r="AB34" s="207"/>
      <c r="AC34" s="205"/>
      <c r="AD34" s="208"/>
      <c r="AE34" s="157"/>
      <c r="AF34" s="161"/>
      <c r="AG34" s="207"/>
      <c r="AH34" s="215"/>
      <c r="AI34" s="208"/>
      <c r="AJ34" s="157"/>
      <c r="AK34" s="161"/>
      <c r="AL34" s="207"/>
      <c r="AM34" s="215"/>
      <c r="AN34" s="208"/>
      <c r="AO34" s="216"/>
      <c r="AP34" s="162"/>
      <c r="AQ34" s="207"/>
      <c r="AR34" s="157"/>
      <c r="AS34" s="157"/>
      <c r="AT34" s="157"/>
      <c r="AU34" s="159"/>
      <c r="AV34" s="207"/>
      <c r="AW34" s="215"/>
      <c r="AX34" s="208"/>
      <c r="AY34" s="157"/>
      <c r="AZ34" s="160"/>
      <c r="BA34" s="208"/>
      <c r="BB34" s="483"/>
    </row>
    <row r="35" spans="1:54" ht="46.5" customHeight="1" x14ac:dyDescent="0.25">
      <c r="A35" s="479"/>
      <c r="B35" s="552"/>
      <c r="C35" s="573"/>
      <c r="D35" s="259" t="s">
        <v>2</v>
      </c>
      <c r="E35" s="377">
        <v>63576.6</v>
      </c>
      <c r="F35" s="367">
        <v>10223.4</v>
      </c>
      <c r="G35" s="329">
        <f>F35/E35</f>
        <v>0.1608044469191495</v>
      </c>
      <c r="H35" s="167"/>
      <c r="I35" s="167"/>
      <c r="J35" s="168"/>
      <c r="K35" s="167"/>
      <c r="L35" s="167"/>
      <c r="M35" s="168"/>
      <c r="N35" s="167"/>
      <c r="O35" s="167"/>
      <c r="P35" s="218"/>
      <c r="Q35" s="167"/>
      <c r="R35" s="167"/>
      <c r="S35" s="168"/>
      <c r="T35" s="167"/>
      <c r="U35" s="167"/>
      <c r="V35" s="168"/>
      <c r="W35" s="167"/>
      <c r="X35" s="167"/>
      <c r="Y35" s="168"/>
      <c r="Z35" s="167"/>
      <c r="AA35" s="171"/>
      <c r="AB35" s="173"/>
      <c r="AC35" s="168"/>
      <c r="AD35" s="218"/>
      <c r="AE35" s="167"/>
      <c r="AF35" s="171"/>
      <c r="AG35" s="173"/>
      <c r="AH35" s="219"/>
      <c r="AI35" s="218"/>
      <c r="AJ35" s="167"/>
      <c r="AK35" s="171"/>
      <c r="AL35" s="173"/>
      <c r="AM35" s="219"/>
      <c r="AN35" s="218"/>
      <c r="AO35" s="177"/>
      <c r="AP35" s="203"/>
      <c r="AQ35" s="173"/>
      <c r="AR35" s="168"/>
      <c r="AS35" s="168"/>
      <c r="AT35" s="167"/>
      <c r="AU35" s="169"/>
      <c r="AV35" s="173"/>
      <c r="AW35" s="219"/>
      <c r="AX35" s="218"/>
      <c r="AY35" s="167"/>
      <c r="AZ35" s="170"/>
      <c r="BA35" s="218"/>
      <c r="BB35" s="483"/>
    </row>
    <row r="36" spans="1:54" ht="27.2" customHeight="1" x14ac:dyDescent="0.25">
      <c r="A36" s="479"/>
      <c r="B36" s="553"/>
      <c r="C36" s="574"/>
      <c r="D36" s="330" t="s">
        <v>43</v>
      </c>
      <c r="E36" s="377">
        <v>468364</v>
      </c>
      <c r="F36" s="367">
        <v>113206.2</v>
      </c>
      <c r="G36" s="329">
        <f>F36/E36</f>
        <v>0.24170559650186607</v>
      </c>
      <c r="H36" s="179"/>
      <c r="I36" s="179"/>
      <c r="J36" s="178"/>
      <c r="K36" s="179"/>
      <c r="L36" s="179"/>
      <c r="M36" s="178"/>
      <c r="N36" s="179"/>
      <c r="O36" s="179"/>
      <c r="P36" s="186"/>
      <c r="Q36" s="179"/>
      <c r="R36" s="179"/>
      <c r="S36" s="178"/>
      <c r="T36" s="179"/>
      <c r="U36" s="179"/>
      <c r="V36" s="178"/>
      <c r="W36" s="179"/>
      <c r="X36" s="179"/>
      <c r="Y36" s="178"/>
      <c r="Z36" s="179"/>
      <c r="AA36" s="181"/>
      <c r="AB36" s="183"/>
      <c r="AC36" s="178"/>
      <c r="AD36" s="186"/>
      <c r="AE36" s="179"/>
      <c r="AF36" s="181"/>
      <c r="AG36" s="183"/>
      <c r="AH36" s="226"/>
      <c r="AI36" s="186"/>
      <c r="AJ36" s="179"/>
      <c r="AK36" s="181"/>
      <c r="AL36" s="183"/>
      <c r="AM36" s="226"/>
      <c r="AN36" s="186"/>
      <c r="AO36" s="179"/>
      <c r="AP36" s="181"/>
      <c r="AQ36" s="183"/>
      <c r="AR36" s="226"/>
      <c r="AS36" s="186"/>
      <c r="AT36" s="179"/>
      <c r="AU36" s="181"/>
      <c r="AV36" s="183"/>
      <c r="AW36" s="226"/>
      <c r="AX36" s="186"/>
      <c r="AY36" s="179"/>
      <c r="AZ36" s="180"/>
      <c r="BA36" s="264"/>
      <c r="BB36" s="483"/>
    </row>
    <row r="37" spans="1:54" s="243" customFormat="1" ht="36.6" hidden="1" customHeight="1" x14ac:dyDescent="0.25">
      <c r="A37" s="479"/>
      <c r="B37" s="399"/>
      <c r="C37" s="405"/>
      <c r="D37" s="331" t="s">
        <v>267</v>
      </c>
      <c r="E37" s="367"/>
      <c r="F37" s="367"/>
      <c r="G37" s="329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83"/>
    </row>
    <row r="38" spans="1:54" ht="18.75" customHeight="1" x14ac:dyDescent="0.25">
      <c r="A38" s="478" t="s">
        <v>3</v>
      </c>
      <c r="B38" s="551" t="s">
        <v>326</v>
      </c>
      <c r="C38" s="572" t="s">
        <v>353</v>
      </c>
      <c r="D38" s="220" t="s">
        <v>41</v>
      </c>
      <c r="E38" s="366">
        <f>E39+E40+E41</f>
        <v>9470.7999999999993</v>
      </c>
      <c r="F38" s="366">
        <f>F39+F40+F41</f>
        <v>2813</v>
      </c>
      <c r="G38" s="328">
        <f>F38/E38</f>
        <v>0.29701820331967732</v>
      </c>
      <c r="H38" s="144"/>
      <c r="I38" s="144"/>
      <c r="J38" s="146"/>
      <c r="K38" s="144"/>
      <c r="L38" s="144"/>
      <c r="M38" s="146"/>
      <c r="N38" s="144"/>
      <c r="O38" s="144"/>
      <c r="P38" s="209"/>
      <c r="Q38" s="144"/>
      <c r="R38" s="144"/>
      <c r="S38" s="146"/>
      <c r="T38" s="144"/>
      <c r="U38" s="144"/>
      <c r="V38" s="146"/>
      <c r="W38" s="144"/>
      <c r="X38" s="144"/>
      <c r="Y38" s="146"/>
      <c r="Z38" s="144"/>
      <c r="AA38" s="210"/>
      <c r="AB38" s="211"/>
      <c r="AC38" s="146"/>
      <c r="AD38" s="209"/>
      <c r="AE38" s="144"/>
      <c r="AF38" s="210"/>
      <c r="AG38" s="211"/>
      <c r="AH38" s="265"/>
      <c r="AI38" s="209"/>
      <c r="AJ38" s="144"/>
      <c r="AK38" s="210"/>
      <c r="AL38" s="211"/>
      <c r="AM38" s="265"/>
      <c r="AN38" s="209"/>
      <c r="AO38" s="266"/>
      <c r="AP38" s="214"/>
      <c r="AQ38" s="211"/>
      <c r="AR38" s="146"/>
      <c r="AS38" s="146"/>
      <c r="AT38" s="144"/>
      <c r="AU38" s="147"/>
      <c r="AV38" s="211"/>
      <c r="AW38" s="265"/>
      <c r="AX38" s="209"/>
      <c r="AY38" s="144"/>
      <c r="AZ38" s="149"/>
      <c r="BA38" s="209"/>
      <c r="BB38" s="482"/>
    </row>
    <row r="39" spans="1:54" ht="31.9" customHeight="1" x14ac:dyDescent="0.25">
      <c r="A39" s="479"/>
      <c r="B39" s="552"/>
      <c r="C39" s="573"/>
      <c r="D39" s="259" t="s">
        <v>37</v>
      </c>
      <c r="E39" s="367">
        <v>0</v>
      </c>
      <c r="F39" s="367"/>
      <c r="G39" s="329" t="e">
        <f t="shared" ref="G39:G40" si="2">F39/E39*100</f>
        <v>#DIV/0!</v>
      </c>
      <c r="H39" s="157"/>
      <c r="I39" s="157"/>
      <c r="J39" s="205"/>
      <c r="K39" s="157"/>
      <c r="L39" s="157"/>
      <c r="M39" s="205"/>
      <c r="N39" s="157"/>
      <c r="O39" s="157"/>
      <c r="P39" s="208"/>
      <c r="Q39" s="157"/>
      <c r="R39" s="157"/>
      <c r="S39" s="205"/>
      <c r="T39" s="157"/>
      <c r="U39" s="157"/>
      <c r="V39" s="205"/>
      <c r="W39" s="157"/>
      <c r="X39" s="157"/>
      <c r="Y39" s="205"/>
      <c r="Z39" s="157"/>
      <c r="AA39" s="161"/>
      <c r="AB39" s="207"/>
      <c r="AC39" s="205"/>
      <c r="AD39" s="208"/>
      <c r="AE39" s="157"/>
      <c r="AF39" s="161"/>
      <c r="AG39" s="207"/>
      <c r="AH39" s="215"/>
      <c r="AI39" s="208"/>
      <c r="AJ39" s="157"/>
      <c r="AK39" s="161"/>
      <c r="AL39" s="207"/>
      <c r="AM39" s="215"/>
      <c r="AN39" s="208"/>
      <c r="AO39" s="216"/>
      <c r="AP39" s="162"/>
      <c r="AQ39" s="207"/>
      <c r="AR39" s="157"/>
      <c r="AS39" s="157"/>
      <c r="AT39" s="157"/>
      <c r="AU39" s="159"/>
      <c r="AV39" s="207"/>
      <c r="AW39" s="215"/>
      <c r="AX39" s="208"/>
      <c r="AY39" s="157"/>
      <c r="AZ39" s="160"/>
      <c r="BA39" s="208"/>
      <c r="BB39" s="483"/>
    </row>
    <row r="40" spans="1:54" ht="34.9" customHeight="1" x14ac:dyDescent="0.25">
      <c r="A40" s="479"/>
      <c r="B40" s="552"/>
      <c r="C40" s="573"/>
      <c r="D40" s="259" t="s">
        <v>2</v>
      </c>
      <c r="E40" s="367">
        <v>0</v>
      </c>
      <c r="F40" s="367"/>
      <c r="G40" s="329" t="e">
        <f t="shared" si="2"/>
        <v>#DIV/0!</v>
      </c>
      <c r="H40" s="167"/>
      <c r="I40" s="167"/>
      <c r="J40" s="168"/>
      <c r="K40" s="167"/>
      <c r="L40" s="167"/>
      <c r="M40" s="168"/>
      <c r="N40" s="167"/>
      <c r="O40" s="167"/>
      <c r="P40" s="218"/>
      <c r="Q40" s="167"/>
      <c r="R40" s="167"/>
      <c r="S40" s="168"/>
      <c r="T40" s="167"/>
      <c r="U40" s="167"/>
      <c r="V40" s="168"/>
      <c r="W40" s="167"/>
      <c r="X40" s="167"/>
      <c r="Y40" s="168"/>
      <c r="Z40" s="167"/>
      <c r="AA40" s="171"/>
      <c r="AB40" s="173"/>
      <c r="AC40" s="168"/>
      <c r="AD40" s="218"/>
      <c r="AE40" s="167"/>
      <c r="AF40" s="171"/>
      <c r="AG40" s="173"/>
      <c r="AH40" s="219"/>
      <c r="AI40" s="218"/>
      <c r="AJ40" s="167"/>
      <c r="AK40" s="171"/>
      <c r="AL40" s="173"/>
      <c r="AM40" s="219"/>
      <c r="AN40" s="218"/>
      <c r="AO40" s="177"/>
      <c r="AP40" s="203"/>
      <c r="AQ40" s="173"/>
      <c r="AR40" s="168"/>
      <c r="AS40" s="168"/>
      <c r="AT40" s="167"/>
      <c r="AU40" s="169"/>
      <c r="AV40" s="173"/>
      <c r="AW40" s="219"/>
      <c r="AX40" s="218"/>
      <c r="AY40" s="167"/>
      <c r="AZ40" s="170"/>
      <c r="BA40" s="218"/>
      <c r="BB40" s="483"/>
    </row>
    <row r="41" spans="1:54" ht="21.75" customHeight="1" x14ac:dyDescent="0.25">
      <c r="A41" s="479"/>
      <c r="B41" s="553"/>
      <c r="C41" s="574"/>
      <c r="D41" s="330" t="s">
        <v>43</v>
      </c>
      <c r="E41" s="377">
        <v>9470.7999999999993</v>
      </c>
      <c r="F41" s="367">
        <v>2813</v>
      </c>
      <c r="G41" s="328">
        <f>F41/E41</f>
        <v>0.29701820331967732</v>
      </c>
      <c r="H41" s="167"/>
      <c r="I41" s="167"/>
      <c r="J41" s="168"/>
      <c r="K41" s="167"/>
      <c r="L41" s="167"/>
      <c r="M41" s="168"/>
      <c r="N41" s="167"/>
      <c r="O41" s="167"/>
      <c r="P41" s="218"/>
      <c r="Q41" s="167"/>
      <c r="R41" s="167"/>
      <c r="S41" s="168"/>
      <c r="T41" s="167"/>
      <c r="U41" s="167"/>
      <c r="V41" s="168"/>
      <c r="W41" s="167"/>
      <c r="X41" s="167"/>
      <c r="Y41" s="168"/>
      <c r="Z41" s="167"/>
      <c r="AA41" s="171"/>
      <c r="AB41" s="173"/>
      <c r="AC41" s="168"/>
      <c r="AD41" s="218"/>
      <c r="AE41" s="167"/>
      <c r="AF41" s="171"/>
      <c r="AG41" s="173"/>
      <c r="AH41" s="219"/>
      <c r="AI41" s="218"/>
      <c r="AJ41" s="167"/>
      <c r="AK41" s="171"/>
      <c r="AL41" s="173"/>
      <c r="AM41" s="219"/>
      <c r="AN41" s="218"/>
      <c r="AO41" s="167"/>
      <c r="AP41" s="171"/>
      <c r="AQ41" s="173"/>
      <c r="AR41" s="219"/>
      <c r="AS41" s="218"/>
      <c r="AT41" s="167"/>
      <c r="AU41" s="171"/>
      <c r="AV41" s="173"/>
      <c r="AW41" s="219"/>
      <c r="AX41" s="218"/>
      <c r="AY41" s="167"/>
      <c r="AZ41" s="170"/>
      <c r="BA41" s="175"/>
      <c r="BB41" s="483"/>
    </row>
    <row r="42" spans="1:54" ht="34.9" hidden="1" customHeight="1" x14ac:dyDescent="0.25">
      <c r="A42" s="479"/>
      <c r="B42" s="399"/>
      <c r="C42" s="405"/>
      <c r="D42" s="331" t="s">
        <v>267</v>
      </c>
      <c r="E42" s="367"/>
      <c r="F42" s="367"/>
      <c r="G42" s="329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83"/>
    </row>
    <row r="43" spans="1:54" s="243" customFormat="1" ht="22.15" customHeight="1" x14ac:dyDescent="0.25">
      <c r="A43" s="478" t="s">
        <v>4</v>
      </c>
      <c r="B43" s="551" t="s">
        <v>327</v>
      </c>
      <c r="C43" s="569" t="s">
        <v>353</v>
      </c>
      <c r="D43" s="220" t="s">
        <v>41</v>
      </c>
      <c r="E43" s="366">
        <f>E44+E45+E46</f>
        <v>1563.7</v>
      </c>
      <c r="F43" s="366">
        <v>0</v>
      </c>
      <c r="G43" s="328">
        <f>F43/E43*100</f>
        <v>0</v>
      </c>
      <c r="H43" s="190"/>
      <c r="I43" s="190"/>
      <c r="J43" s="193"/>
      <c r="K43" s="190"/>
      <c r="L43" s="190"/>
      <c r="M43" s="193"/>
      <c r="N43" s="190"/>
      <c r="O43" s="190"/>
      <c r="P43" s="200"/>
      <c r="Q43" s="190"/>
      <c r="R43" s="190"/>
      <c r="S43" s="193"/>
      <c r="T43" s="190"/>
      <c r="U43" s="190"/>
      <c r="V43" s="193"/>
      <c r="W43" s="190"/>
      <c r="X43" s="190"/>
      <c r="Y43" s="193"/>
      <c r="Z43" s="190"/>
      <c r="AA43" s="195"/>
      <c r="AB43" s="197"/>
      <c r="AC43" s="193"/>
      <c r="AD43" s="200"/>
      <c r="AE43" s="190"/>
      <c r="AF43" s="195"/>
      <c r="AG43" s="197"/>
      <c r="AH43" s="212"/>
      <c r="AI43" s="200"/>
      <c r="AJ43" s="190"/>
      <c r="AK43" s="195"/>
      <c r="AL43" s="197"/>
      <c r="AM43" s="212"/>
      <c r="AN43" s="200"/>
      <c r="AO43" s="213"/>
      <c r="AP43" s="201"/>
      <c r="AQ43" s="197"/>
      <c r="AR43" s="193"/>
      <c r="AS43" s="193"/>
      <c r="AT43" s="190"/>
      <c r="AU43" s="199"/>
      <c r="AV43" s="197"/>
      <c r="AW43" s="212"/>
      <c r="AX43" s="200"/>
      <c r="AY43" s="190"/>
      <c r="AZ43" s="194"/>
      <c r="BA43" s="200"/>
      <c r="BB43" s="482"/>
    </row>
    <row r="44" spans="1:54" ht="31.5" x14ac:dyDescent="0.25">
      <c r="A44" s="479"/>
      <c r="B44" s="552"/>
      <c r="C44" s="570"/>
      <c r="D44" s="259" t="s">
        <v>37</v>
      </c>
      <c r="E44" s="367">
        <v>0</v>
      </c>
      <c r="F44" s="367"/>
      <c r="G44" s="329" t="e">
        <f t="shared" ref="G44:G46" si="3">F44/E44*100</f>
        <v>#DIV/0!</v>
      </c>
      <c r="H44" s="233"/>
      <c r="I44" s="233"/>
      <c r="J44" s="238"/>
      <c r="K44" s="233"/>
      <c r="L44" s="233"/>
      <c r="M44" s="238"/>
      <c r="N44" s="233"/>
      <c r="O44" s="233"/>
      <c r="P44" s="234"/>
      <c r="Q44" s="233"/>
      <c r="R44" s="233"/>
      <c r="S44" s="238"/>
      <c r="T44" s="233"/>
      <c r="U44" s="233"/>
      <c r="V44" s="238"/>
      <c r="W44" s="233"/>
      <c r="X44" s="233"/>
      <c r="Y44" s="238"/>
      <c r="Z44" s="233"/>
      <c r="AA44" s="235"/>
      <c r="AB44" s="236"/>
      <c r="AC44" s="238"/>
      <c r="AD44" s="234"/>
      <c r="AE44" s="233"/>
      <c r="AF44" s="235"/>
      <c r="AG44" s="236"/>
      <c r="AH44" s="239"/>
      <c r="AI44" s="234"/>
      <c r="AJ44" s="233"/>
      <c r="AK44" s="235"/>
      <c r="AL44" s="236"/>
      <c r="AM44" s="239"/>
      <c r="AN44" s="234"/>
      <c r="AO44" s="240"/>
      <c r="AP44" s="241"/>
      <c r="AQ44" s="236"/>
      <c r="AR44" s="233"/>
      <c r="AS44" s="233"/>
      <c r="AT44" s="233"/>
      <c r="AU44" s="237"/>
      <c r="AV44" s="236"/>
      <c r="AW44" s="239"/>
      <c r="AX44" s="234"/>
      <c r="AY44" s="233"/>
      <c r="AZ44" s="242"/>
      <c r="BA44" s="234"/>
      <c r="BB44" s="483"/>
    </row>
    <row r="45" spans="1:54" ht="31.15" customHeight="1" x14ac:dyDescent="0.25">
      <c r="A45" s="479"/>
      <c r="B45" s="552"/>
      <c r="C45" s="570"/>
      <c r="D45" s="259" t="s">
        <v>2</v>
      </c>
      <c r="E45" s="367">
        <v>0</v>
      </c>
      <c r="F45" s="367"/>
      <c r="G45" s="329" t="e">
        <f t="shared" si="3"/>
        <v>#DIV/0!</v>
      </c>
      <c r="H45" s="167"/>
      <c r="I45" s="167"/>
      <c r="J45" s="168"/>
      <c r="K45" s="167"/>
      <c r="L45" s="167"/>
      <c r="M45" s="168"/>
      <c r="N45" s="167"/>
      <c r="O45" s="167"/>
      <c r="P45" s="218"/>
      <c r="Q45" s="167"/>
      <c r="R45" s="167"/>
      <c r="S45" s="168"/>
      <c r="T45" s="167"/>
      <c r="U45" s="167"/>
      <c r="V45" s="168"/>
      <c r="W45" s="167"/>
      <c r="X45" s="167"/>
      <c r="Y45" s="168"/>
      <c r="Z45" s="167"/>
      <c r="AA45" s="171"/>
      <c r="AB45" s="173"/>
      <c r="AC45" s="168"/>
      <c r="AD45" s="218"/>
      <c r="AE45" s="167"/>
      <c r="AF45" s="171"/>
      <c r="AG45" s="173"/>
      <c r="AH45" s="219"/>
      <c r="AI45" s="218"/>
      <c r="AJ45" s="167"/>
      <c r="AK45" s="171"/>
      <c r="AL45" s="173"/>
      <c r="AM45" s="219"/>
      <c r="AN45" s="218"/>
      <c r="AO45" s="177"/>
      <c r="AP45" s="203"/>
      <c r="AQ45" s="173"/>
      <c r="AR45" s="168"/>
      <c r="AS45" s="168"/>
      <c r="AT45" s="167"/>
      <c r="AU45" s="169"/>
      <c r="AV45" s="173"/>
      <c r="AW45" s="219"/>
      <c r="AX45" s="218"/>
      <c r="AY45" s="167"/>
      <c r="AZ45" s="170"/>
      <c r="BA45" s="218"/>
      <c r="BB45" s="483"/>
    </row>
    <row r="46" spans="1:54" ht="21.75" customHeight="1" x14ac:dyDescent="0.25">
      <c r="A46" s="479"/>
      <c r="B46" s="552"/>
      <c r="C46" s="570"/>
      <c r="D46" s="330" t="s">
        <v>43</v>
      </c>
      <c r="E46" s="377">
        <v>1563.7</v>
      </c>
      <c r="F46" s="367">
        <v>0</v>
      </c>
      <c r="G46" s="329">
        <f t="shared" si="3"/>
        <v>0</v>
      </c>
      <c r="H46" s="167"/>
      <c r="I46" s="167"/>
      <c r="J46" s="168"/>
      <c r="K46" s="167"/>
      <c r="L46" s="167"/>
      <c r="M46" s="168"/>
      <c r="N46" s="167"/>
      <c r="O46" s="167"/>
      <c r="P46" s="218"/>
      <c r="Q46" s="167"/>
      <c r="R46" s="167"/>
      <c r="S46" s="168"/>
      <c r="T46" s="167"/>
      <c r="U46" s="167"/>
      <c r="V46" s="168"/>
      <c r="W46" s="167"/>
      <c r="X46" s="167"/>
      <c r="Y46" s="168"/>
      <c r="Z46" s="167"/>
      <c r="AA46" s="171"/>
      <c r="AB46" s="173"/>
      <c r="AC46" s="168"/>
      <c r="AD46" s="218"/>
      <c r="AE46" s="167"/>
      <c r="AF46" s="171"/>
      <c r="AG46" s="173"/>
      <c r="AH46" s="219"/>
      <c r="AI46" s="218"/>
      <c r="AJ46" s="167"/>
      <c r="AK46" s="171"/>
      <c r="AL46" s="173"/>
      <c r="AM46" s="219"/>
      <c r="AN46" s="218"/>
      <c r="AO46" s="167"/>
      <c r="AP46" s="171"/>
      <c r="AQ46" s="173"/>
      <c r="AR46" s="219"/>
      <c r="AS46" s="218"/>
      <c r="AT46" s="167"/>
      <c r="AU46" s="171"/>
      <c r="AV46" s="173"/>
      <c r="AW46" s="219"/>
      <c r="AX46" s="218"/>
      <c r="AY46" s="167"/>
      <c r="AZ46" s="170"/>
      <c r="BA46" s="175"/>
      <c r="BB46" s="483"/>
    </row>
    <row r="47" spans="1:54" ht="30" hidden="1" customHeight="1" x14ac:dyDescent="0.25">
      <c r="A47" s="479"/>
      <c r="B47" s="553"/>
      <c r="C47" s="571"/>
      <c r="D47" s="331" t="s">
        <v>267</v>
      </c>
      <c r="E47" s="367"/>
      <c r="F47" s="367"/>
      <c r="G47" s="329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83"/>
    </row>
    <row r="48" spans="1:54" ht="30" hidden="1" customHeight="1" x14ac:dyDescent="0.25">
      <c r="A48" s="401"/>
      <c r="B48" s="399"/>
      <c r="C48" s="405"/>
      <c r="D48" s="331" t="s">
        <v>267</v>
      </c>
      <c r="E48" s="367"/>
      <c r="F48" s="367"/>
      <c r="G48" s="329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393"/>
    </row>
    <row r="49" spans="1:54" ht="20.25" customHeight="1" x14ac:dyDescent="0.25">
      <c r="A49" s="550"/>
      <c r="B49" s="498" t="s">
        <v>268</v>
      </c>
      <c r="C49" s="480"/>
      <c r="D49" s="220" t="s">
        <v>41</v>
      </c>
      <c r="E49" s="366">
        <f>E50+E51+E52</f>
        <v>547573.30000000005</v>
      </c>
      <c r="F49" s="366">
        <f>F50+F51+F52</f>
        <v>127046.59999999999</v>
      </c>
      <c r="G49" s="328">
        <f>F49/E49</f>
        <v>0.23201752167244089</v>
      </c>
      <c r="H49" s="190"/>
      <c r="I49" s="190"/>
      <c r="J49" s="193"/>
      <c r="K49" s="190"/>
      <c r="L49" s="190"/>
      <c r="M49" s="193"/>
      <c r="N49" s="190"/>
      <c r="O49" s="190"/>
      <c r="P49" s="200"/>
      <c r="Q49" s="190"/>
      <c r="R49" s="190"/>
      <c r="S49" s="193"/>
      <c r="T49" s="190"/>
      <c r="U49" s="190"/>
      <c r="V49" s="193"/>
      <c r="W49" s="190"/>
      <c r="X49" s="190"/>
      <c r="Y49" s="193"/>
      <c r="Z49" s="190"/>
      <c r="AA49" s="195"/>
      <c r="AB49" s="197"/>
      <c r="AC49" s="193"/>
      <c r="AD49" s="200"/>
      <c r="AE49" s="190"/>
      <c r="AF49" s="195"/>
      <c r="AG49" s="197"/>
      <c r="AH49" s="212"/>
      <c r="AI49" s="200"/>
      <c r="AJ49" s="190"/>
      <c r="AK49" s="195"/>
      <c r="AL49" s="197"/>
      <c r="AM49" s="212"/>
      <c r="AN49" s="200"/>
      <c r="AO49" s="190"/>
      <c r="AP49" s="195"/>
      <c r="AQ49" s="197"/>
      <c r="AR49" s="212"/>
      <c r="AS49" s="200"/>
      <c r="AT49" s="190"/>
      <c r="AU49" s="199"/>
      <c r="AV49" s="197"/>
      <c r="AW49" s="212"/>
      <c r="AX49" s="200"/>
      <c r="AY49" s="192"/>
      <c r="AZ49" s="190"/>
      <c r="BA49" s="200"/>
      <c r="BB49" s="466"/>
    </row>
    <row r="50" spans="1:54" ht="35.25" customHeight="1" x14ac:dyDescent="0.25">
      <c r="A50" s="526"/>
      <c r="B50" s="499"/>
      <c r="C50" s="481"/>
      <c r="D50" s="259" t="s">
        <v>37</v>
      </c>
      <c r="E50" s="367">
        <f>E34+E39+E44</f>
        <v>4598.2</v>
      </c>
      <c r="F50" s="367">
        <f>F34+F39+F44</f>
        <v>804</v>
      </c>
      <c r="G50" s="329">
        <f>F50/E50</f>
        <v>0.17485102866339003</v>
      </c>
      <c r="H50" s="157"/>
      <c r="I50" s="157"/>
      <c r="J50" s="205"/>
      <c r="K50" s="157"/>
      <c r="L50" s="157"/>
      <c r="M50" s="205"/>
      <c r="N50" s="157"/>
      <c r="O50" s="157"/>
      <c r="P50" s="208"/>
      <c r="Q50" s="157"/>
      <c r="R50" s="157"/>
      <c r="S50" s="205"/>
      <c r="T50" s="157"/>
      <c r="U50" s="157"/>
      <c r="V50" s="205"/>
      <c r="W50" s="157"/>
      <c r="X50" s="157"/>
      <c r="Y50" s="205"/>
      <c r="Z50" s="157"/>
      <c r="AA50" s="161"/>
      <c r="AB50" s="207"/>
      <c r="AC50" s="205"/>
      <c r="AD50" s="208"/>
      <c r="AE50" s="157"/>
      <c r="AF50" s="161"/>
      <c r="AG50" s="207"/>
      <c r="AH50" s="215"/>
      <c r="AI50" s="208"/>
      <c r="AJ50" s="157"/>
      <c r="AK50" s="161"/>
      <c r="AL50" s="207"/>
      <c r="AM50" s="215"/>
      <c r="AN50" s="208"/>
      <c r="AO50" s="157"/>
      <c r="AP50" s="161"/>
      <c r="AQ50" s="207"/>
      <c r="AR50" s="215"/>
      <c r="AS50" s="208"/>
      <c r="AT50" s="157"/>
      <c r="AU50" s="159"/>
      <c r="AV50" s="208"/>
      <c r="AW50" s="215"/>
      <c r="AX50" s="208"/>
      <c r="AY50" s="158"/>
      <c r="AZ50" s="157"/>
      <c r="BA50" s="208"/>
      <c r="BB50" s="467"/>
    </row>
    <row r="51" spans="1:54" ht="33" customHeight="1" x14ac:dyDescent="0.25">
      <c r="A51" s="526"/>
      <c r="B51" s="499"/>
      <c r="C51" s="481"/>
      <c r="D51" s="259" t="s">
        <v>2</v>
      </c>
      <c r="E51" s="367">
        <f t="shared" ref="E51:F52" si="4">E35+E40+E45</f>
        <v>63576.6</v>
      </c>
      <c r="F51" s="367">
        <f t="shared" si="4"/>
        <v>10223.4</v>
      </c>
      <c r="G51" s="329">
        <f>F51/E51</f>
        <v>0.1608044469191495</v>
      </c>
      <c r="H51" s="221"/>
      <c r="I51" s="221"/>
      <c r="J51" s="222"/>
      <c r="K51" s="167"/>
      <c r="L51" s="167"/>
      <c r="M51" s="168"/>
      <c r="N51" s="167"/>
      <c r="O51" s="167"/>
      <c r="P51" s="218"/>
      <c r="Q51" s="167"/>
      <c r="R51" s="167"/>
      <c r="S51" s="168"/>
      <c r="T51" s="167"/>
      <c r="U51" s="167"/>
      <c r="V51" s="168"/>
      <c r="W51" s="167"/>
      <c r="X51" s="167"/>
      <c r="Y51" s="168"/>
      <c r="Z51" s="167"/>
      <c r="AA51" s="171"/>
      <c r="AB51" s="173"/>
      <c r="AC51" s="168"/>
      <c r="AD51" s="218"/>
      <c r="AE51" s="167"/>
      <c r="AF51" s="171"/>
      <c r="AG51" s="173"/>
      <c r="AH51" s="219"/>
      <c r="AI51" s="218"/>
      <c r="AJ51" s="167"/>
      <c r="AK51" s="171"/>
      <c r="AL51" s="173"/>
      <c r="AM51" s="219"/>
      <c r="AN51" s="218"/>
      <c r="AO51" s="167"/>
      <c r="AP51" s="171"/>
      <c r="AQ51" s="173"/>
      <c r="AR51" s="219"/>
      <c r="AS51" s="218"/>
      <c r="AT51" s="167"/>
      <c r="AU51" s="171"/>
      <c r="AV51" s="218"/>
      <c r="AW51" s="219"/>
      <c r="AX51" s="218"/>
      <c r="AY51" s="166"/>
      <c r="AZ51" s="167"/>
      <c r="BA51" s="175"/>
      <c r="BB51" s="467"/>
    </row>
    <row r="52" spans="1:54" ht="19.7" customHeight="1" x14ac:dyDescent="0.25">
      <c r="A52" s="526"/>
      <c r="B52" s="499"/>
      <c r="C52" s="481"/>
      <c r="D52" s="262" t="s">
        <v>43</v>
      </c>
      <c r="E52" s="367">
        <f t="shared" si="4"/>
        <v>479398.5</v>
      </c>
      <c r="F52" s="367">
        <f>F46+F41+F36</f>
        <v>116019.2</v>
      </c>
      <c r="G52" s="329">
        <f>F52/E52</f>
        <v>0.24200993536692333</v>
      </c>
      <c r="H52" s="167"/>
      <c r="I52" s="167"/>
      <c r="J52" s="168"/>
      <c r="K52" s="167"/>
      <c r="L52" s="167"/>
      <c r="M52" s="168"/>
      <c r="N52" s="167"/>
      <c r="O52" s="167"/>
      <c r="P52" s="218"/>
      <c r="Q52" s="167"/>
      <c r="R52" s="167"/>
      <c r="S52" s="168"/>
      <c r="T52" s="167"/>
      <c r="U52" s="167"/>
      <c r="V52" s="168"/>
      <c r="W52" s="167"/>
      <c r="X52" s="167"/>
      <c r="Y52" s="168"/>
      <c r="Z52" s="167"/>
      <c r="AA52" s="171"/>
      <c r="AB52" s="173"/>
      <c r="AC52" s="168"/>
      <c r="AD52" s="218"/>
      <c r="AE52" s="167"/>
      <c r="AF52" s="171"/>
      <c r="AG52" s="173"/>
      <c r="AH52" s="219"/>
      <c r="AI52" s="218"/>
      <c r="AJ52" s="167"/>
      <c r="AK52" s="171"/>
      <c r="AL52" s="173"/>
      <c r="AM52" s="219"/>
      <c r="AN52" s="218"/>
      <c r="AO52" s="167"/>
      <c r="AP52" s="171"/>
      <c r="AQ52" s="173"/>
      <c r="AR52" s="219"/>
      <c r="AS52" s="218"/>
      <c r="AT52" s="167"/>
      <c r="AU52" s="169"/>
      <c r="AV52" s="173"/>
      <c r="AW52" s="219"/>
      <c r="AX52" s="218"/>
      <c r="AY52" s="166"/>
      <c r="AZ52" s="167"/>
      <c r="BA52" s="218"/>
      <c r="BB52" s="467"/>
    </row>
    <row r="53" spans="1:54" ht="34.9" hidden="1" customHeight="1" x14ac:dyDescent="0.25">
      <c r="A53" s="526"/>
      <c r="B53" s="499"/>
      <c r="C53" s="481"/>
      <c r="D53" s="263" t="s">
        <v>267</v>
      </c>
      <c r="E53" s="325"/>
      <c r="F53" s="333"/>
      <c r="G53" s="329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7"/>
    </row>
    <row r="54" spans="1:54" ht="15.75" x14ac:dyDescent="0.25">
      <c r="A54" s="475" t="s">
        <v>329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7"/>
    </row>
    <row r="55" spans="1:54" ht="22.5" customHeight="1" x14ac:dyDescent="0.25">
      <c r="A55" s="478" t="s">
        <v>6</v>
      </c>
      <c r="B55" s="480" t="s">
        <v>330</v>
      </c>
      <c r="C55" s="569" t="s">
        <v>352</v>
      </c>
      <c r="D55" s="220" t="s">
        <v>41</v>
      </c>
      <c r="E55" s="366">
        <f>E56+E57+E58</f>
        <v>118948.1</v>
      </c>
      <c r="F55" s="366">
        <f>F56+F57+F58</f>
        <v>22078.799999999999</v>
      </c>
      <c r="G55" s="328">
        <f>F55/E55</f>
        <v>0.18561708846127006</v>
      </c>
      <c r="H55" s="190"/>
      <c r="I55" s="190"/>
      <c r="J55" s="193"/>
      <c r="K55" s="190"/>
      <c r="L55" s="190"/>
      <c r="M55" s="193"/>
      <c r="N55" s="190"/>
      <c r="O55" s="190"/>
      <c r="P55" s="193"/>
      <c r="Q55" s="190"/>
      <c r="R55" s="190"/>
      <c r="S55" s="193"/>
      <c r="T55" s="190"/>
      <c r="U55" s="190"/>
      <c r="V55" s="193"/>
      <c r="W55" s="190"/>
      <c r="X55" s="190"/>
      <c r="Y55" s="193"/>
      <c r="Z55" s="190"/>
      <c r="AA55" s="195"/>
      <c r="AB55" s="196"/>
      <c r="AC55" s="223"/>
      <c r="AD55" s="212"/>
      <c r="AE55" s="194"/>
      <c r="AF55" s="195"/>
      <c r="AG55" s="196"/>
      <c r="AH55" s="223"/>
      <c r="AI55" s="193"/>
      <c r="AJ55" s="194"/>
      <c r="AK55" s="195"/>
      <c r="AL55" s="196"/>
      <c r="AM55" s="223"/>
      <c r="AN55" s="193"/>
      <c r="AO55" s="198"/>
      <c r="AP55" s="195"/>
      <c r="AQ55" s="196"/>
      <c r="AR55" s="223"/>
      <c r="AS55" s="193"/>
      <c r="AT55" s="198"/>
      <c r="AU55" s="199"/>
      <c r="AV55" s="197"/>
      <c r="AW55" s="223"/>
      <c r="AX55" s="193"/>
      <c r="AY55" s="223"/>
      <c r="AZ55" s="193"/>
      <c r="BA55" s="193"/>
      <c r="BB55" s="482"/>
    </row>
    <row r="56" spans="1:54" ht="36.75" customHeight="1" x14ac:dyDescent="0.25">
      <c r="A56" s="479"/>
      <c r="B56" s="481"/>
      <c r="C56" s="570"/>
      <c r="D56" s="259" t="s">
        <v>37</v>
      </c>
      <c r="E56" s="368"/>
      <c r="F56" s="368"/>
      <c r="G56" s="329" t="e">
        <f t="shared" ref="G56:G57" si="5">F56/E56*100</f>
        <v>#DIV/0!</v>
      </c>
      <c r="H56" s="157"/>
      <c r="I56" s="157"/>
      <c r="J56" s="205"/>
      <c r="K56" s="157"/>
      <c r="L56" s="157"/>
      <c r="M56" s="205"/>
      <c r="N56" s="157"/>
      <c r="O56" s="157"/>
      <c r="P56" s="205"/>
      <c r="Q56" s="157"/>
      <c r="R56" s="157"/>
      <c r="S56" s="205"/>
      <c r="T56" s="157"/>
      <c r="U56" s="157"/>
      <c r="V56" s="205"/>
      <c r="W56" s="157"/>
      <c r="X56" s="157"/>
      <c r="Y56" s="205"/>
      <c r="Z56" s="157"/>
      <c r="AA56" s="161"/>
      <c r="AB56" s="206"/>
      <c r="AC56" s="224"/>
      <c r="AD56" s="215"/>
      <c r="AE56" s="160"/>
      <c r="AF56" s="161"/>
      <c r="AG56" s="206"/>
      <c r="AH56" s="224"/>
      <c r="AI56" s="205"/>
      <c r="AJ56" s="160"/>
      <c r="AK56" s="161"/>
      <c r="AL56" s="206"/>
      <c r="AM56" s="224"/>
      <c r="AN56" s="205"/>
      <c r="AO56" s="164"/>
      <c r="AP56" s="161"/>
      <c r="AQ56" s="206"/>
      <c r="AR56" s="224"/>
      <c r="AS56" s="205"/>
      <c r="AT56" s="164"/>
      <c r="AU56" s="159"/>
      <c r="AV56" s="207"/>
      <c r="AW56" s="224"/>
      <c r="AX56" s="205"/>
      <c r="AY56" s="224"/>
      <c r="AZ56" s="205"/>
      <c r="BA56" s="205"/>
      <c r="BB56" s="483"/>
    </row>
    <row r="57" spans="1:54" ht="35.450000000000003" customHeight="1" x14ac:dyDescent="0.25">
      <c r="A57" s="479"/>
      <c r="B57" s="481"/>
      <c r="C57" s="570"/>
      <c r="D57" s="259" t="s">
        <v>2</v>
      </c>
      <c r="E57" s="373"/>
      <c r="F57" s="378"/>
      <c r="G57" s="329" t="e">
        <f t="shared" si="5"/>
        <v>#DIV/0!</v>
      </c>
      <c r="H57" s="167"/>
      <c r="I57" s="167"/>
      <c r="J57" s="168"/>
      <c r="K57" s="167"/>
      <c r="L57" s="167"/>
      <c r="M57" s="168"/>
      <c r="N57" s="167"/>
      <c r="O57" s="167"/>
      <c r="P57" s="168"/>
      <c r="Q57" s="167"/>
      <c r="R57" s="167"/>
      <c r="S57" s="168"/>
      <c r="T57" s="167"/>
      <c r="U57" s="167"/>
      <c r="V57" s="168"/>
      <c r="W57" s="167"/>
      <c r="X57" s="167"/>
      <c r="Y57" s="168"/>
      <c r="Z57" s="167"/>
      <c r="AA57" s="171"/>
      <c r="AB57" s="172"/>
      <c r="AC57" s="225"/>
      <c r="AD57" s="219"/>
      <c r="AE57" s="170"/>
      <c r="AF57" s="171"/>
      <c r="AG57" s="172"/>
      <c r="AH57" s="225"/>
      <c r="AI57" s="168"/>
      <c r="AJ57" s="170"/>
      <c r="AK57" s="171"/>
      <c r="AL57" s="172"/>
      <c r="AM57" s="225"/>
      <c r="AN57" s="168"/>
      <c r="AO57" s="174"/>
      <c r="AP57" s="171"/>
      <c r="AQ57" s="172"/>
      <c r="AR57" s="225"/>
      <c r="AS57" s="168"/>
      <c r="AT57" s="174"/>
      <c r="AU57" s="171"/>
      <c r="AV57" s="172"/>
      <c r="AW57" s="225"/>
      <c r="AX57" s="168"/>
      <c r="AY57" s="225"/>
      <c r="AZ57" s="168"/>
      <c r="BA57" s="168"/>
      <c r="BB57" s="483"/>
    </row>
    <row r="58" spans="1:54" ht="22.5" customHeight="1" x14ac:dyDescent="0.25">
      <c r="A58" s="479"/>
      <c r="B58" s="481"/>
      <c r="C58" s="570"/>
      <c r="D58" s="262" t="s">
        <v>43</v>
      </c>
      <c r="E58" s="377">
        <v>118948.1</v>
      </c>
      <c r="F58" s="378">
        <v>22078.799999999999</v>
      </c>
      <c r="G58" s="329">
        <f>F58/E58</f>
        <v>0.18561708846127006</v>
      </c>
      <c r="H58" s="167"/>
      <c r="I58" s="167"/>
      <c r="J58" s="168"/>
      <c r="K58" s="167"/>
      <c r="L58" s="167"/>
      <c r="M58" s="168"/>
      <c r="N58" s="167"/>
      <c r="O58" s="167"/>
      <c r="P58" s="168"/>
      <c r="Q58" s="167"/>
      <c r="R58" s="167"/>
      <c r="S58" s="168"/>
      <c r="T58" s="167"/>
      <c r="U58" s="167"/>
      <c r="V58" s="168"/>
      <c r="W58" s="167"/>
      <c r="X58" s="167"/>
      <c r="Y58" s="168"/>
      <c r="Z58" s="167"/>
      <c r="AA58" s="171"/>
      <c r="AB58" s="172"/>
      <c r="AC58" s="225"/>
      <c r="AD58" s="219"/>
      <c r="AE58" s="170"/>
      <c r="AF58" s="171"/>
      <c r="AG58" s="172"/>
      <c r="AH58" s="225"/>
      <c r="AI58" s="168"/>
      <c r="AJ58" s="170"/>
      <c r="AK58" s="171"/>
      <c r="AL58" s="172"/>
      <c r="AM58" s="225"/>
      <c r="AN58" s="168"/>
      <c r="AO58" s="174"/>
      <c r="AP58" s="171"/>
      <c r="AQ58" s="172"/>
      <c r="AR58" s="225"/>
      <c r="AS58" s="168"/>
      <c r="AT58" s="174"/>
      <c r="AU58" s="169"/>
      <c r="AV58" s="173"/>
      <c r="AW58" s="225"/>
      <c r="AX58" s="168"/>
      <c r="AY58" s="225"/>
      <c r="AZ58" s="168"/>
      <c r="BA58" s="168"/>
      <c r="BB58" s="483"/>
    </row>
    <row r="59" spans="1:54" ht="38.450000000000003" hidden="1" customHeight="1" x14ac:dyDescent="0.25">
      <c r="A59" s="479"/>
      <c r="B59" s="481"/>
      <c r="C59" s="570"/>
      <c r="D59" s="263" t="s">
        <v>267</v>
      </c>
      <c r="E59" s="373"/>
      <c r="F59" s="373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83"/>
    </row>
    <row r="60" spans="1:54" ht="21" customHeight="1" x14ac:dyDescent="0.25">
      <c r="A60" s="478"/>
      <c r="B60" s="498" t="s">
        <v>269</v>
      </c>
      <c r="C60" s="480"/>
      <c r="D60" s="220" t="s">
        <v>41</v>
      </c>
      <c r="E60" s="366">
        <f>E61+E62+E63</f>
        <v>118948.1</v>
      </c>
      <c r="F60" s="366">
        <f>F61+F62+F63</f>
        <v>22078.799999999999</v>
      </c>
      <c r="G60" s="328">
        <f>F60/E60</f>
        <v>0.18561708846127006</v>
      </c>
      <c r="H60" s="190"/>
      <c r="I60" s="190"/>
      <c r="J60" s="193"/>
      <c r="K60" s="190"/>
      <c r="L60" s="190"/>
      <c r="M60" s="193"/>
      <c r="N60" s="190"/>
      <c r="O60" s="190"/>
      <c r="P60" s="193"/>
      <c r="Q60" s="190"/>
      <c r="R60" s="190"/>
      <c r="S60" s="193"/>
      <c r="T60" s="190"/>
      <c r="U60" s="199"/>
      <c r="V60" s="193"/>
      <c r="W60" s="190"/>
      <c r="X60" s="190"/>
      <c r="Y60" s="193"/>
      <c r="Z60" s="190"/>
      <c r="AA60" s="195"/>
      <c r="AB60" s="197"/>
      <c r="AC60" s="212"/>
      <c r="AD60" s="200"/>
      <c r="AE60" s="190"/>
      <c r="AF60" s="195"/>
      <c r="AG60" s="197"/>
      <c r="AH60" s="212"/>
      <c r="AI60" s="200"/>
      <c r="AJ60" s="190"/>
      <c r="AK60" s="195"/>
      <c r="AL60" s="197"/>
      <c r="AM60" s="223"/>
      <c r="AN60" s="193"/>
      <c r="AO60" s="190"/>
      <c r="AP60" s="195"/>
      <c r="AQ60" s="197"/>
      <c r="AR60" s="223"/>
      <c r="AS60" s="193"/>
      <c r="AT60" s="190"/>
      <c r="AU60" s="199"/>
      <c r="AV60" s="200"/>
      <c r="AW60" s="223"/>
      <c r="AX60" s="193"/>
      <c r="AY60" s="193"/>
      <c r="AZ60" s="223"/>
      <c r="BA60" s="193"/>
      <c r="BB60" s="466"/>
    </row>
    <row r="61" spans="1:54" ht="31.5" x14ac:dyDescent="0.25">
      <c r="A61" s="479"/>
      <c r="B61" s="499"/>
      <c r="C61" s="481"/>
      <c r="D61" s="259" t="s">
        <v>37</v>
      </c>
      <c r="E61" s="368"/>
      <c r="F61" s="368"/>
      <c r="G61" s="329" t="e">
        <f t="shared" ref="G61:G62" si="6">F61/E61*100</f>
        <v>#DIV/0!</v>
      </c>
      <c r="H61" s="157"/>
      <c r="I61" s="157"/>
      <c r="J61" s="205"/>
      <c r="K61" s="157"/>
      <c r="L61" s="157"/>
      <c r="M61" s="205"/>
      <c r="N61" s="157"/>
      <c r="O61" s="157"/>
      <c r="P61" s="205"/>
      <c r="Q61" s="157"/>
      <c r="R61" s="157"/>
      <c r="S61" s="205"/>
      <c r="T61" s="157"/>
      <c r="U61" s="159"/>
      <c r="V61" s="205"/>
      <c r="W61" s="157"/>
      <c r="X61" s="157"/>
      <c r="Y61" s="205"/>
      <c r="Z61" s="157"/>
      <c r="AA61" s="161"/>
      <c r="AB61" s="207"/>
      <c r="AC61" s="215"/>
      <c r="AD61" s="208"/>
      <c r="AE61" s="157"/>
      <c r="AF61" s="161"/>
      <c r="AG61" s="207"/>
      <c r="AH61" s="215"/>
      <c r="AI61" s="208"/>
      <c r="AJ61" s="157"/>
      <c r="AK61" s="161"/>
      <c r="AL61" s="207"/>
      <c r="AM61" s="224"/>
      <c r="AN61" s="205"/>
      <c r="AO61" s="157"/>
      <c r="AP61" s="161"/>
      <c r="AQ61" s="207"/>
      <c r="AR61" s="224"/>
      <c r="AS61" s="205"/>
      <c r="AT61" s="157"/>
      <c r="AU61" s="159"/>
      <c r="AV61" s="208"/>
      <c r="AW61" s="224"/>
      <c r="AX61" s="205"/>
      <c r="AY61" s="205"/>
      <c r="AZ61" s="224"/>
      <c r="BA61" s="205"/>
      <c r="BB61" s="467"/>
    </row>
    <row r="62" spans="1:54" ht="33" customHeight="1" x14ac:dyDescent="0.25">
      <c r="A62" s="479"/>
      <c r="B62" s="499"/>
      <c r="C62" s="481"/>
      <c r="D62" s="259" t="s">
        <v>2</v>
      </c>
      <c r="E62" s="368"/>
      <c r="F62" s="368"/>
      <c r="G62" s="329" t="e">
        <f t="shared" si="6"/>
        <v>#DIV/0!</v>
      </c>
      <c r="H62" s="167"/>
      <c r="I62" s="167"/>
      <c r="J62" s="168"/>
      <c r="K62" s="167"/>
      <c r="L62" s="167"/>
      <c r="M62" s="168"/>
      <c r="N62" s="167"/>
      <c r="O62" s="167"/>
      <c r="P62" s="168"/>
      <c r="Q62" s="167"/>
      <c r="R62" s="167"/>
      <c r="S62" s="168"/>
      <c r="T62" s="167"/>
      <c r="U62" s="169"/>
      <c r="V62" s="168"/>
      <c r="W62" s="167"/>
      <c r="X62" s="167"/>
      <c r="Y62" s="168"/>
      <c r="Z62" s="167"/>
      <c r="AA62" s="171"/>
      <c r="AB62" s="173"/>
      <c r="AC62" s="219"/>
      <c r="AD62" s="218"/>
      <c r="AE62" s="167"/>
      <c r="AF62" s="171"/>
      <c r="AG62" s="173"/>
      <c r="AH62" s="219"/>
      <c r="AI62" s="218"/>
      <c r="AJ62" s="167"/>
      <c r="AK62" s="171"/>
      <c r="AL62" s="173"/>
      <c r="AM62" s="225"/>
      <c r="AN62" s="168"/>
      <c r="AO62" s="167"/>
      <c r="AP62" s="171"/>
      <c r="AQ62" s="173"/>
      <c r="AR62" s="225"/>
      <c r="AS62" s="168"/>
      <c r="AT62" s="167"/>
      <c r="AU62" s="169"/>
      <c r="AV62" s="218"/>
      <c r="AW62" s="225"/>
      <c r="AX62" s="168"/>
      <c r="AY62" s="168"/>
      <c r="AZ62" s="225"/>
      <c r="BA62" s="168"/>
      <c r="BB62" s="467"/>
    </row>
    <row r="63" spans="1:54" ht="21" customHeight="1" x14ac:dyDescent="0.25">
      <c r="A63" s="479"/>
      <c r="B63" s="499"/>
      <c r="C63" s="481"/>
      <c r="D63" s="262" t="s">
        <v>43</v>
      </c>
      <c r="E63" s="377">
        <f>E58</f>
        <v>118948.1</v>
      </c>
      <c r="F63" s="377">
        <f>F58</f>
        <v>22078.799999999999</v>
      </c>
      <c r="G63" s="329">
        <f>F63/E63</f>
        <v>0.18561708846127006</v>
      </c>
      <c r="H63" s="167"/>
      <c r="I63" s="167"/>
      <c r="J63" s="168"/>
      <c r="K63" s="167"/>
      <c r="L63" s="167"/>
      <c r="M63" s="168"/>
      <c r="N63" s="167"/>
      <c r="O63" s="167"/>
      <c r="P63" s="168"/>
      <c r="Q63" s="167"/>
      <c r="R63" s="167"/>
      <c r="S63" s="168"/>
      <c r="T63" s="167"/>
      <c r="U63" s="169"/>
      <c r="V63" s="168"/>
      <c r="W63" s="167"/>
      <c r="X63" s="167"/>
      <c r="Y63" s="168"/>
      <c r="Z63" s="167"/>
      <c r="AA63" s="171"/>
      <c r="AB63" s="173"/>
      <c r="AC63" s="219"/>
      <c r="AD63" s="218"/>
      <c r="AE63" s="167"/>
      <c r="AF63" s="171"/>
      <c r="AG63" s="173"/>
      <c r="AH63" s="219"/>
      <c r="AI63" s="218"/>
      <c r="AJ63" s="167"/>
      <c r="AK63" s="171"/>
      <c r="AL63" s="173"/>
      <c r="AM63" s="225"/>
      <c r="AN63" s="168"/>
      <c r="AO63" s="167"/>
      <c r="AP63" s="171"/>
      <c r="AQ63" s="173"/>
      <c r="AR63" s="225"/>
      <c r="AS63" s="168"/>
      <c r="AT63" s="167"/>
      <c r="AU63" s="169"/>
      <c r="AV63" s="218"/>
      <c r="AW63" s="225"/>
      <c r="AX63" s="168"/>
      <c r="AY63" s="168"/>
      <c r="AZ63" s="225"/>
      <c r="BA63" s="168"/>
      <c r="BB63" s="467"/>
    </row>
    <row r="64" spans="1:54" ht="28.9" hidden="1" customHeight="1" x14ac:dyDescent="0.25">
      <c r="A64" s="479"/>
      <c r="B64" s="499"/>
      <c r="C64" s="481"/>
      <c r="D64" s="263" t="s">
        <v>267</v>
      </c>
      <c r="E64" s="179"/>
      <c r="F64" s="362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7"/>
    </row>
    <row r="65" spans="1:54" ht="15.75" x14ac:dyDescent="0.25">
      <c r="A65" s="475" t="s">
        <v>331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7"/>
    </row>
    <row r="66" spans="1:54" ht="22.5" customHeight="1" x14ac:dyDescent="0.25">
      <c r="A66" s="478" t="s">
        <v>16</v>
      </c>
      <c r="B66" s="480" t="s">
        <v>347</v>
      </c>
      <c r="C66" s="569" t="s">
        <v>349</v>
      </c>
      <c r="D66" s="220" t="s">
        <v>41</v>
      </c>
      <c r="E66" s="366">
        <f>E67+E68+E69</f>
        <v>21817.7</v>
      </c>
      <c r="F66" s="366">
        <f>F67+F68+F69</f>
        <v>3970.9</v>
      </c>
      <c r="G66" s="329">
        <f>F66/E66</f>
        <v>0.18200360257955697</v>
      </c>
      <c r="H66" s="190"/>
      <c r="I66" s="190"/>
      <c r="J66" s="193"/>
      <c r="K66" s="190"/>
      <c r="L66" s="190"/>
      <c r="M66" s="193"/>
      <c r="N66" s="190"/>
      <c r="O66" s="190"/>
      <c r="P66" s="193"/>
      <c r="Q66" s="190"/>
      <c r="R66" s="190"/>
      <c r="S66" s="193"/>
      <c r="T66" s="190"/>
      <c r="U66" s="190"/>
      <c r="V66" s="193"/>
      <c r="W66" s="190"/>
      <c r="X66" s="190"/>
      <c r="Y66" s="193"/>
      <c r="Z66" s="190"/>
      <c r="AA66" s="195"/>
      <c r="AB66" s="196"/>
      <c r="AC66" s="223"/>
      <c r="AD66" s="212"/>
      <c r="AE66" s="194"/>
      <c r="AF66" s="195"/>
      <c r="AG66" s="196"/>
      <c r="AH66" s="223"/>
      <c r="AI66" s="193"/>
      <c r="AJ66" s="194"/>
      <c r="AK66" s="195"/>
      <c r="AL66" s="196"/>
      <c r="AM66" s="223"/>
      <c r="AN66" s="193"/>
      <c r="AO66" s="198"/>
      <c r="AP66" s="195"/>
      <c r="AQ66" s="196"/>
      <c r="AR66" s="223"/>
      <c r="AS66" s="193"/>
      <c r="AT66" s="198"/>
      <c r="AU66" s="199"/>
      <c r="AV66" s="197"/>
      <c r="AW66" s="223"/>
      <c r="AX66" s="193"/>
      <c r="AY66" s="223"/>
      <c r="AZ66" s="193"/>
      <c r="BA66" s="193"/>
      <c r="BB66" s="482"/>
    </row>
    <row r="67" spans="1:54" ht="36.75" customHeight="1" x14ac:dyDescent="0.25">
      <c r="A67" s="479"/>
      <c r="B67" s="481"/>
      <c r="C67" s="570"/>
      <c r="D67" s="259" t="s">
        <v>37</v>
      </c>
      <c r="E67" s="368"/>
      <c r="F67" s="368"/>
      <c r="G67" s="329" t="e">
        <f t="shared" ref="G67:G69" si="7">F67/E67</f>
        <v>#DIV/0!</v>
      </c>
      <c r="H67" s="157"/>
      <c r="I67" s="157"/>
      <c r="J67" s="205"/>
      <c r="K67" s="157"/>
      <c r="L67" s="157"/>
      <c r="M67" s="205"/>
      <c r="N67" s="157"/>
      <c r="O67" s="157"/>
      <c r="P67" s="205"/>
      <c r="Q67" s="157"/>
      <c r="R67" s="157"/>
      <c r="S67" s="205"/>
      <c r="T67" s="157"/>
      <c r="U67" s="157"/>
      <c r="V67" s="205"/>
      <c r="W67" s="157"/>
      <c r="X67" s="157"/>
      <c r="Y67" s="205"/>
      <c r="Z67" s="157"/>
      <c r="AA67" s="161"/>
      <c r="AB67" s="206"/>
      <c r="AC67" s="224"/>
      <c r="AD67" s="215"/>
      <c r="AE67" s="160"/>
      <c r="AF67" s="161"/>
      <c r="AG67" s="206"/>
      <c r="AH67" s="224"/>
      <c r="AI67" s="205"/>
      <c r="AJ67" s="160"/>
      <c r="AK67" s="161"/>
      <c r="AL67" s="206"/>
      <c r="AM67" s="224"/>
      <c r="AN67" s="205"/>
      <c r="AO67" s="164"/>
      <c r="AP67" s="161"/>
      <c r="AQ67" s="206"/>
      <c r="AR67" s="224"/>
      <c r="AS67" s="205"/>
      <c r="AT67" s="164"/>
      <c r="AU67" s="159"/>
      <c r="AV67" s="207"/>
      <c r="AW67" s="224"/>
      <c r="AX67" s="205"/>
      <c r="AY67" s="224"/>
      <c r="AZ67" s="205"/>
      <c r="BA67" s="205"/>
      <c r="BB67" s="483"/>
    </row>
    <row r="68" spans="1:54" ht="35.450000000000003" customHeight="1" x14ac:dyDescent="0.25">
      <c r="A68" s="479"/>
      <c r="B68" s="481"/>
      <c r="C68" s="570"/>
      <c r="D68" s="259" t="s">
        <v>2</v>
      </c>
      <c r="E68" s="373"/>
      <c r="F68" s="373"/>
      <c r="G68" s="329" t="e">
        <f t="shared" si="7"/>
        <v>#DIV/0!</v>
      </c>
      <c r="H68" s="167"/>
      <c r="I68" s="167"/>
      <c r="J68" s="168"/>
      <c r="K68" s="167"/>
      <c r="L68" s="167"/>
      <c r="M68" s="168"/>
      <c r="N68" s="167"/>
      <c r="O68" s="167"/>
      <c r="P68" s="168"/>
      <c r="Q68" s="167"/>
      <c r="R68" s="167"/>
      <c r="S68" s="168"/>
      <c r="T68" s="167"/>
      <c r="U68" s="167"/>
      <c r="V68" s="168"/>
      <c r="W68" s="167"/>
      <c r="X68" s="167"/>
      <c r="Y68" s="168"/>
      <c r="Z68" s="167"/>
      <c r="AA68" s="171"/>
      <c r="AB68" s="172"/>
      <c r="AC68" s="225"/>
      <c r="AD68" s="219"/>
      <c r="AE68" s="170"/>
      <c r="AF68" s="171"/>
      <c r="AG68" s="172"/>
      <c r="AH68" s="225"/>
      <c r="AI68" s="168"/>
      <c r="AJ68" s="170"/>
      <c r="AK68" s="171"/>
      <c r="AL68" s="172"/>
      <c r="AM68" s="225"/>
      <c r="AN68" s="168"/>
      <c r="AO68" s="174"/>
      <c r="AP68" s="171"/>
      <c r="AQ68" s="172"/>
      <c r="AR68" s="225"/>
      <c r="AS68" s="168"/>
      <c r="AT68" s="174"/>
      <c r="AU68" s="171"/>
      <c r="AV68" s="172"/>
      <c r="AW68" s="225"/>
      <c r="AX68" s="168"/>
      <c r="AY68" s="225"/>
      <c r="AZ68" s="168"/>
      <c r="BA68" s="168"/>
      <c r="BB68" s="483"/>
    </row>
    <row r="69" spans="1:54" ht="22.5" customHeight="1" x14ac:dyDescent="0.25">
      <c r="A69" s="479"/>
      <c r="B69" s="481"/>
      <c r="C69" s="570"/>
      <c r="D69" s="262" t="s">
        <v>43</v>
      </c>
      <c r="E69" s="377">
        <v>21817.7</v>
      </c>
      <c r="F69" s="368">
        <v>3970.9</v>
      </c>
      <c r="G69" s="329">
        <f t="shared" si="7"/>
        <v>0.18200360257955697</v>
      </c>
      <c r="H69" s="167"/>
      <c r="I69" s="167"/>
      <c r="J69" s="168"/>
      <c r="K69" s="167"/>
      <c r="L69" s="167"/>
      <c r="M69" s="168"/>
      <c r="N69" s="167"/>
      <c r="O69" s="167"/>
      <c r="P69" s="168"/>
      <c r="Q69" s="167"/>
      <c r="R69" s="167"/>
      <c r="S69" s="168"/>
      <c r="T69" s="167"/>
      <c r="U69" s="167"/>
      <c r="V69" s="168"/>
      <c r="W69" s="167"/>
      <c r="X69" s="167"/>
      <c r="Y69" s="168"/>
      <c r="Z69" s="167"/>
      <c r="AA69" s="171"/>
      <c r="AB69" s="172"/>
      <c r="AC69" s="225"/>
      <c r="AD69" s="219"/>
      <c r="AE69" s="170"/>
      <c r="AF69" s="171"/>
      <c r="AG69" s="172"/>
      <c r="AH69" s="225"/>
      <c r="AI69" s="168"/>
      <c r="AJ69" s="170"/>
      <c r="AK69" s="171"/>
      <c r="AL69" s="172"/>
      <c r="AM69" s="225"/>
      <c r="AN69" s="168"/>
      <c r="AO69" s="174"/>
      <c r="AP69" s="171"/>
      <c r="AQ69" s="172"/>
      <c r="AR69" s="225"/>
      <c r="AS69" s="168"/>
      <c r="AT69" s="174"/>
      <c r="AU69" s="169"/>
      <c r="AV69" s="173"/>
      <c r="AW69" s="225"/>
      <c r="AX69" s="168"/>
      <c r="AY69" s="225"/>
      <c r="AZ69" s="168"/>
      <c r="BA69" s="168"/>
      <c r="BB69" s="483"/>
    </row>
    <row r="70" spans="1:54" ht="38.450000000000003" hidden="1" customHeight="1" x14ac:dyDescent="0.25">
      <c r="A70" s="479"/>
      <c r="B70" s="481"/>
      <c r="C70" s="570"/>
      <c r="D70" s="263" t="s">
        <v>267</v>
      </c>
      <c r="E70" s="373"/>
      <c r="F70" s="373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83"/>
    </row>
    <row r="71" spans="1:54" ht="18.75" customHeight="1" x14ac:dyDescent="0.25">
      <c r="A71" s="470" t="s">
        <v>332</v>
      </c>
      <c r="B71" s="468" t="s">
        <v>348</v>
      </c>
      <c r="C71" s="567" t="s">
        <v>350</v>
      </c>
      <c r="D71" s="220" t="s">
        <v>41</v>
      </c>
      <c r="E71" s="366">
        <f>E72+E73+E74</f>
        <v>40490.100000000006</v>
      </c>
      <c r="F71" s="366">
        <f>F72+F73+F74</f>
        <v>7053.1</v>
      </c>
      <c r="G71" s="329">
        <f>F71/E71</f>
        <v>0.17419319784342344</v>
      </c>
      <c r="H71" s="144"/>
      <c r="I71" s="144"/>
      <c r="J71" s="146"/>
      <c r="K71" s="144"/>
      <c r="L71" s="144"/>
      <c r="M71" s="146"/>
      <c r="N71" s="144"/>
      <c r="O71" s="144"/>
      <c r="P71" s="209"/>
      <c r="Q71" s="144"/>
      <c r="R71" s="144"/>
      <c r="S71" s="146"/>
      <c r="T71" s="144"/>
      <c r="U71" s="144"/>
      <c r="V71" s="146"/>
      <c r="W71" s="144"/>
      <c r="X71" s="144"/>
      <c r="Y71" s="146"/>
      <c r="Z71" s="144"/>
      <c r="AA71" s="210"/>
      <c r="AB71" s="211"/>
      <c r="AC71" s="146"/>
      <c r="AD71" s="209"/>
      <c r="AE71" s="144"/>
      <c r="AF71" s="210"/>
      <c r="AG71" s="211"/>
      <c r="AH71" s="265"/>
      <c r="AI71" s="209"/>
      <c r="AJ71" s="144"/>
      <c r="AK71" s="210"/>
      <c r="AL71" s="211"/>
      <c r="AM71" s="265"/>
      <c r="AN71" s="209"/>
      <c r="AO71" s="266"/>
      <c r="AP71" s="214"/>
      <c r="AQ71" s="211"/>
      <c r="AR71" s="146"/>
      <c r="AS71" s="146"/>
      <c r="AT71" s="144"/>
      <c r="AU71" s="147"/>
      <c r="AV71" s="211"/>
      <c r="AW71" s="265"/>
      <c r="AX71" s="209"/>
      <c r="AY71" s="144"/>
      <c r="AZ71" s="149"/>
      <c r="BA71" s="209"/>
      <c r="BB71" s="394"/>
    </row>
    <row r="72" spans="1:54" ht="31.9" customHeight="1" x14ac:dyDescent="0.25">
      <c r="A72" s="470"/>
      <c r="B72" s="468"/>
      <c r="C72" s="567"/>
      <c r="D72" s="259" t="s">
        <v>37</v>
      </c>
      <c r="E72" s="367">
        <v>0</v>
      </c>
      <c r="F72" s="367"/>
      <c r="G72" s="329" t="e">
        <f t="shared" ref="G72:G74" si="8">F72/E72</f>
        <v>#DIV/0!</v>
      </c>
      <c r="H72" s="157"/>
      <c r="I72" s="157"/>
      <c r="J72" s="205"/>
      <c r="K72" s="157"/>
      <c r="L72" s="157"/>
      <c r="M72" s="205"/>
      <c r="N72" s="157"/>
      <c r="O72" s="157"/>
      <c r="P72" s="208"/>
      <c r="Q72" s="157"/>
      <c r="R72" s="157"/>
      <c r="S72" s="205"/>
      <c r="T72" s="157"/>
      <c r="U72" s="157"/>
      <c r="V72" s="205"/>
      <c r="W72" s="157"/>
      <c r="X72" s="157"/>
      <c r="Y72" s="205"/>
      <c r="Z72" s="157"/>
      <c r="AA72" s="161"/>
      <c r="AB72" s="207"/>
      <c r="AC72" s="205"/>
      <c r="AD72" s="208"/>
      <c r="AE72" s="157"/>
      <c r="AF72" s="161"/>
      <c r="AG72" s="207"/>
      <c r="AH72" s="215"/>
      <c r="AI72" s="208"/>
      <c r="AJ72" s="157"/>
      <c r="AK72" s="161"/>
      <c r="AL72" s="207"/>
      <c r="AM72" s="215"/>
      <c r="AN72" s="208"/>
      <c r="AO72" s="216"/>
      <c r="AP72" s="162"/>
      <c r="AQ72" s="207"/>
      <c r="AR72" s="157"/>
      <c r="AS72" s="157"/>
      <c r="AT72" s="157"/>
      <c r="AU72" s="159"/>
      <c r="AV72" s="207"/>
      <c r="AW72" s="215"/>
      <c r="AX72" s="208"/>
      <c r="AY72" s="157"/>
      <c r="AZ72" s="160"/>
      <c r="BA72" s="208"/>
      <c r="BB72" s="394"/>
    </row>
    <row r="73" spans="1:54" ht="34.9" customHeight="1" x14ac:dyDescent="0.25">
      <c r="A73" s="470"/>
      <c r="B73" s="468"/>
      <c r="C73" s="567"/>
      <c r="D73" s="259" t="s">
        <v>2</v>
      </c>
      <c r="E73" s="367">
        <v>0</v>
      </c>
      <c r="F73" s="367"/>
      <c r="G73" s="329" t="e">
        <f t="shared" si="8"/>
        <v>#DIV/0!</v>
      </c>
      <c r="H73" s="167"/>
      <c r="I73" s="167"/>
      <c r="J73" s="168"/>
      <c r="K73" s="167"/>
      <c r="L73" s="167"/>
      <c r="M73" s="168"/>
      <c r="N73" s="167"/>
      <c r="O73" s="167"/>
      <c r="P73" s="218"/>
      <c r="Q73" s="167"/>
      <c r="R73" s="167"/>
      <c r="S73" s="168"/>
      <c r="T73" s="167"/>
      <c r="U73" s="167"/>
      <c r="V73" s="168"/>
      <c r="W73" s="167"/>
      <c r="X73" s="167"/>
      <c r="Y73" s="168"/>
      <c r="Z73" s="167"/>
      <c r="AA73" s="171"/>
      <c r="AB73" s="173"/>
      <c r="AC73" s="168"/>
      <c r="AD73" s="218"/>
      <c r="AE73" s="167"/>
      <c r="AF73" s="171"/>
      <c r="AG73" s="173"/>
      <c r="AH73" s="219"/>
      <c r="AI73" s="218"/>
      <c r="AJ73" s="167"/>
      <c r="AK73" s="171"/>
      <c r="AL73" s="173"/>
      <c r="AM73" s="219"/>
      <c r="AN73" s="218"/>
      <c r="AO73" s="177"/>
      <c r="AP73" s="203"/>
      <c r="AQ73" s="173"/>
      <c r="AR73" s="168"/>
      <c r="AS73" s="168"/>
      <c r="AT73" s="167"/>
      <c r="AU73" s="169"/>
      <c r="AV73" s="173"/>
      <c r="AW73" s="219"/>
      <c r="AX73" s="218"/>
      <c r="AY73" s="167"/>
      <c r="AZ73" s="170"/>
      <c r="BA73" s="218"/>
      <c r="BB73" s="394"/>
    </row>
    <row r="74" spans="1:54" ht="21.75" customHeight="1" x14ac:dyDescent="0.25">
      <c r="A74" s="470"/>
      <c r="B74" s="468"/>
      <c r="C74" s="567"/>
      <c r="D74" s="330" t="s">
        <v>43</v>
      </c>
      <c r="E74" s="377">
        <f>30797.4+9692.7</f>
        <v>40490.100000000006</v>
      </c>
      <c r="F74" s="367">
        <v>7053.1</v>
      </c>
      <c r="G74" s="329">
        <f t="shared" si="8"/>
        <v>0.17419319784342344</v>
      </c>
      <c r="H74" s="167"/>
      <c r="I74" s="167"/>
      <c r="J74" s="168"/>
      <c r="K74" s="167"/>
      <c r="L74" s="167"/>
      <c r="M74" s="168"/>
      <c r="N74" s="167"/>
      <c r="O74" s="167"/>
      <c r="P74" s="218"/>
      <c r="Q74" s="167"/>
      <c r="R74" s="167"/>
      <c r="S74" s="168"/>
      <c r="T74" s="167"/>
      <c r="U74" s="167"/>
      <c r="V74" s="168"/>
      <c r="W74" s="167"/>
      <c r="X74" s="167"/>
      <c r="Y74" s="168"/>
      <c r="Z74" s="167"/>
      <c r="AA74" s="171"/>
      <c r="AB74" s="173"/>
      <c r="AC74" s="168"/>
      <c r="AD74" s="218"/>
      <c r="AE74" s="167"/>
      <c r="AF74" s="171"/>
      <c r="AG74" s="173"/>
      <c r="AH74" s="219"/>
      <c r="AI74" s="218"/>
      <c r="AJ74" s="167"/>
      <c r="AK74" s="171"/>
      <c r="AL74" s="173"/>
      <c r="AM74" s="219"/>
      <c r="AN74" s="218"/>
      <c r="AO74" s="167"/>
      <c r="AP74" s="171"/>
      <c r="AQ74" s="173"/>
      <c r="AR74" s="219"/>
      <c r="AS74" s="218"/>
      <c r="AT74" s="167"/>
      <c r="AU74" s="171"/>
      <c r="AV74" s="173"/>
      <c r="AW74" s="219"/>
      <c r="AX74" s="218"/>
      <c r="AY74" s="167"/>
      <c r="AZ74" s="170"/>
      <c r="BA74" s="175"/>
      <c r="BB74" s="394"/>
    </row>
    <row r="75" spans="1:54" ht="18.75" customHeight="1" x14ac:dyDescent="0.25">
      <c r="A75" s="470" t="s">
        <v>345</v>
      </c>
      <c r="B75" s="468" t="s">
        <v>346</v>
      </c>
      <c r="C75" s="567" t="s">
        <v>351</v>
      </c>
      <c r="D75" s="220" t="s">
        <v>41</v>
      </c>
      <c r="E75" s="366">
        <f>E76+E77+E78</f>
        <v>695.9</v>
      </c>
      <c r="F75" s="366">
        <f>F76+F77+F78</f>
        <v>0</v>
      </c>
      <c r="G75" s="329">
        <f>F75/E75</f>
        <v>0</v>
      </c>
      <c r="H75" s="144"/>
      <c r="I75" s="144"/>
      <c r="J75" s="146"/>
      <c r="K75" s="144"/>
      <c r="L75" s="144"/>
      <c r="M75" s="146"/>
      <c r="N75" s="144"/>
      <c r="O75" s="144"/>
      <c r="P75" s="209"/>
      <c r="Q75" s="144"/>
      <c r="R75" s="144"/>
      <c r="S75" s="146"/>
      <c r="T75" s="144"/>
      <c r="U75" s="144"/>
      <c r="V75" s="146"/>
      <c r="W75" s="144"/>
      <c r="X75" s="144"/>
      <c r="Y75" s="146"/>
      <c r="Z75" s="144"/>
      <c r="AA75" s="210"/>
      <c r="AB75" s="211"/>
      <c r="AC75" s="146"/>
      <c r="AD75" s="209"/>
      <c r="AE75" s="144"/>
      <c r="AF75" s="210"/>
      <c r="AG75" s="211"/>
      <c r="AH75" s="265"/>
      <c r="AI75" s="209"/>
      <c r="AJ75" s="144"/>
      <c r="AK75" s="210"/>
      <c r="AL75" s="211"/>
      <c r="AM75" s="265"/>
      <c r="AN75" s="209"/>
      <c r="AO75" s="266"/>
      <c r="AP75" s="214"/>
      <c r="AQ75" s="211"/>
      <c r="AR75" s="146"/>
      <c r="AS75" s="146"/>
      <c r="AT75" s="144"/>
      <c r="AU75" s="147"/>
      <c r="AV75" s="211"/>
      <c r="AW75" s="265"/>
      <c r="AX75" s="209"/>
      <c r="AY75" s="144"/>
      <c r="AZ75" s="149"/>
      <c r="BA75" s="209"/>
      <c r="BB75" s="394"/>
    </row>
    <row r="76" spans="1:54" ht="31.9" customHeight="1" x14ac:dyDescent="0.25">
      <c r="A76" s="470"/>
      <c r="B76" s="468"/>
      <c r="C76" s="567"/>
      <c r="D76" s="259" t="s">
        <v>37</v>
      </c>
      <c r="E76" s="367">
        <v>0</v>
      </c>
      <c r="F76" s="367"/>
      <c r="G76" s="329" t="e">
        <f t="shared" ref="G76:G78" si="9">F76/E76</f>
        <v>#DIV/0!</v>
      </c>
      <c r="H76" s="157"/>
      <c r="I76" s="157"/>
      <c r="J76" s="205"/>
      <c r="K76" s="157"/>
      <c r="L76" s="157"/>
      <c r="M76" s="205"/>
      <c r="N76" s="157"/>
      <c r="O76" s="157"/>
      <c r="P76" s="208"/>
      <c r="Q76" s="157"/>
      <c r="R76" s="157"/>
      <c r="S76" s="205"/>
      <c r="T76" s="157"/>
      <c r="U76" s="157"/>
      <c r="V76" s="205"/>
      <c r="W76" s="157"/>
      <c r="X76" s="157"/>
      <c r="Y76" s="205"/>
      <c r="Z76" s="157"/>
      <c r="AA76" s="161"/>
      <c r="AB76" s="207"/>
      <c r="AC76" s="205"/>
      <c r="AD76" s="208"/>
      <c r="AE76" s="157"/>
      <c r="AF76" s="161"/>
      <c r="AG76" s="207"/>
      <c r="AH76" s="215"/>
      <c r="AI76" s="208"/>
      <c r="AJ76" s="157"/>
      <c r="AK76" s="161"/>
      <c r="AL76" s="207"/>
      <c r="AM76" s="215"/>
      <c r="AN76" s="208"/>
      <c r="AO76" s="216"/>
      <c r="AP76" s="162"/>
      <c r="AQ76" s="207"/>
      <c r="AR76" s="157"/>
      <c r="AS76" s="157"/>
      <c r="AT76" s="157"/>
      <c r="AU76" s="159"/>
      <c r="AV76" s="207"/>
      <c r="AW76" s="215"/>
      <c r="AX76" s="208"/>
      <c r="AY76" s="157"/>
      <c r="AZ76" s="160"/>
      <c r="BA76" s="208"/>
      <c r="BB76" s="394"/>
    </row>
    <row r="77" spans="1:54" ht="56.25" customHeight="1" x14ac:dyDescent="0.25">
      <c r="A77" s="470"/>
      <c r="B77" s="468"/>
      <c r="C77" s="567"/>
      <c r="D77" s="259" t="s">
        <v>2</v>
      </c>
      <c r="E77" s="367">
        <v>0</v>
      </c>
      <c r="F77" s="367"/>
      <c r="G77" s="329" t="e">
        <f t="shared" si="9"/>
        <v>#DIV/0!</v>
      </c>
      <c r="H77" s="167"/>
      <c r="I77" s="167"/>
      <c r="J77" s="168"/>
      <c r="K77" s="167"/>
      <c r="L77" s="167"/>
      <c r="M77" s="168"/>
      <c r="N77" s="167"/>
      <c r="O77" s="167"/>
      <c r="P77" s="218"/>
      <c r="Q77" s="167"/>
      <c r="R77" s="167"/>
      <c r="S77" s="168"/>
      <c r="T77" s="167"/>
      <c r="U77" s="167"/>
      <c r="V77" s="168"/>
      <c r="W77" s="167"/>
      <c r="X77" s="167"/>
      <c r="Y77" s="168"/>
      <c r="Z77" s="167"/>
      <c r="AA77" s="171"/>
      <c r="AB77" s="173"/>
      <c r="AC77" s="168"/>
      <c r="AD77" s="218"/>
      <c r="AE77" s="167"/>
      <c r="AF77" s="171"/>
      <c r="AG77" s="173"/>
      <c r="AH77" s="219"/>
      <c r="AI77" s="218"/>
      <c r="AJ77" s="167"/>
      <c r="AK77" s="171"/>
      <c r="AL77" s="173"/>
      <c r="AM77" s="219"/>
      <c r="AN77" s="218"/>
      <c r="AO77" s="177"/>
      <c r="AP77" s="203"/>
      <c r="AQ77" s="173"/>
      <c r="AR77" s="168"/>
      <c r="AS77" s="168"/>
      <c r="AT77" s="167"/>
      <c r="AU77" s="169"/>
      <c r="AV77" s="173"/>
      <c r="AW77" s="219"/>
      <c r="AX77" s="218"/>
      <c r="AY77" s="167"/>
      <c r="AZ77" s="170"/>
      <c r="BA77" s="218"/>
      <c r="BB77" s="394"/>
    </row>
    <row r="78" spans="1:54" ht="36.75" customHeight="1" x14ac:dyDescent="0.25">
      <c r="A78" s="470"/>
      <c r="B78" s="468"/>
      <c r="C78" s="567"/>
      <c r="D78" s="330" t="s">
        <v>43</v>
      </c>
      <c r="E78" s="377">
        <v>695.9</v>
      </c>
      <c r="F78" s="367"/>
      <c r="G78" s="329">
        <f t="shared" si="9"/>
        <v>0</v>
      </c>
      <c r="H78" s="167"/>
      <c r="I78" s="167"/>
      <c r="J78" s="168"/>
      <c r="K78" s="167"/>
      <c r="L78" s="167"/>
      <c r="M78" s="168"/>
      <c r="N78" s="167"/>
      <c r="O78" s="167"/>
      <c r="P78" s="218"/>
      <c r="Q78" s="167"/>
      <c r="R78" s="167"/>
      <c r="S78" s="168"/>
      <c r="T78" s="167"/>
      <c r="U78" s="167"/>
      <c r="V78" s="168"/>
      <c r="W78" s="167"/>
      <c r="X78" s="167"/>
      <c r="Y78" s="168"/>
      <c r="Z78" s="167"/>
      <c r="AA78" s="171"/>
      <c r="AB78" s="173"/>
      <c r="AC78" s="168"/>
      <c r="AD78" s="218"/>
      <c r="AE78" s="167"/>
      <c r="AF78" s="171"/>
      <c r="AG78" s="173"/>
      <c r="AH78" s="219"/>
      <c r="AI78" s="218"/>
      <c r="AJ78" s="167"/>
      <c r="AK78" s="171"/>
      <c r="AL78" s="173"/>
      <c r="AM78" s="219"/>
      <c r="AN78" s="218"/>
      <c r="AO78" s="167"/>
      <c r="AP78" s="171"/>
      <c r="AQ78" s="173"/>
      <c r="AR78" s="219"/>
      <c r="AS78" s="218"/>
      <c r="AT78" s="167"/>
      <c r="AU78" s="171"/>
      <c r="AV78" s="173"/>
      <c r="AW78" s="219"/>
      <c r="AX78" s="218"/>
      <c r="AY78" s="167"/>
      <c r="AZ78" s="170"/>
      <c r="BA78" s="175"/>
      <c r="BB78" s="394"/>
    </row>
    <row r="79" spans="1:54" ht="21" customHeight="1" x14ac:dyDescent="0.25">
      <c r="A79" s="470"/>
      <c r="B79" s="471" t="s">
        <v>333</v>
      </c>
      <c r="C79" s="469"/>
      <c r="D79" s="220" t="s">
        <v>41</v>
      </c>
      <c r="E79" s="366">
        <f>E80+E81+E82</f>
        <v>63003.700000000004</v>
      </c>
      <c r="F79" s="366">
        <f>F80+F81+F82</f>
        <v>11024</v>
      </c>
      <c r="G79" s="328">
        <f>F79/E79</f>
        <v>0.17497385074209926</v>
      </c>
      <c r="H79" s="190"/>
      <c r="I79" s="190"/>
      <c r="J79" s="193"/>
      <c r="K79" s="190"/>
      <c r="L79" s="190"/>
      <c r="M79" s="193"/>
      <c r="N79" s="190"/>
      <c r="O79" s="190"/>
      <c r="P79" s="193"/>
      <c r="Q79" s="190"/>
      <c r="R79" s="190"/>
      <c r="S79" s="193"/>
      <c r="T79" s="190"/>
      <c r="U79" s="199"/>
      <c r="V79" s="193"/>
      <c r="W79" s="190"/>
      <c r="X79" s="190"/>
      <c r="Y79" s="193"/>
      <c r="Z79" s="190"/>
      <c r="AA79" s="195"/>
      <c r="AB79" s="197"/>
      <c r="AC79" s="212"/>
      <c r="AD79" s="200"/>
      <c r="AE79" s="190"/>
      <c r="AF79" s="195"/>
      <c r="AG79" s="197"/>
      <c r="AH79" s="212"/>
      <c r="AI79" s="200"/>
      <c r="AJ79" s="190"/>
      <c r="AK79" s="195"/>
      <c r="AL79" s="197"/>
      <c r="AM79" s="223"/>
      <c r="AN79" s="193"/>
      <c r="AO79" s="190"/>
      <c r="AP79" s="195"/>
      <c r="AQ79" s="197"/>
      <c r="AR79" s="223"/>
      <c r="AS79" s="193"/>
      <c r="AT79" s="190"/>
      <c r="AU79" s="199"/>
      <c r="AV79" s="200"/>
      <c r="AW79" s="223"/>
      <c r="AX79" s="193"/>
      <c r="AY79" s="193"/>
      <c r="AZ79" s="223"/>
      <c r="BA79" s="193"/>
      <c r="BB79" s="337"/>
    </row>
    <row r="80" spans="1:54" ht="31.5" x14ac:dyDescent="0.25">
      <c r="A80" s="470"/>
      <c r="B80" s="471"/>
      <c r="C80" s="469"/>
      <c r="D80" s="259" t="s">
        <v>37</v>
      </c>
      <c r="E80" s="368"/>
      <c r="F80" s="368"/>
      <c r="G80" s="329" t="e">
        <f t="shared" ref="G80:G82" si="10">F80/E80</f>
        <v>#DIV/0!</v>
      </c>
      <c r="H80" s="157"/>
      <c r="I80" s="157"/>
      <c r="J80" s="205"/>
      <c r="K80" s="157"/>
      <c r="L80" s="157"/>
      <c r="M80" s="205"/>
      <c r="N80" s="157"/>
      <c r="O80" s="157"/>
      <c r="P80" s="205"/>
      <c r="Q80" s="157"/>
      <c r="R80" s="157"/>
      <c r="S80" s="205"/>
      <c r="T80" s="157"/>
      <c r="U80" s="159"/>
      <c r="V80" s="205"/>
      <c r="W80" s="157"/>
      <c r="X80" s="157"/>
      <c r="Y80" s="205"/>
      <c r="Z80" s="157"/>
      <c r="AA80" s="161"/>
      <c r="AB80" s="207"/>
      <c r="AC80" s="215"/>
      <c r="AD80" s="208"/>
      <c r="AE80" s="157"/>
      <c r="AF80" s="161"/>
      <c r="AG80" s="207"/>
      <c r="AH80" s="215"/>
      <c r="AI80" s="208"/>
      <c r="AJ80" s="157"/>
      <c r="AK80" s="161"/>
      <c r="AL80" s="207"/>
      <c r="AM80" s="224"/>
      <c r="AN80" s="205"/>
      <c r="AO80" s="157"/>
      <c r="AP80" s="161"/>
      <c r="AQ80" s="207"/>
      <c r="AR80" s="224"/>
      <c r="AS80" s="205"/>
      <c r="AT80" s="157"/>
      <c r="AU80" s="159"/>
      <c r="AV80" s="208"/>
      <c r="AW80" s="224"/>
      <c r="AX80" s="205"/>
      <c r="AY80" s="205"/>
      <c r="AZ80" s="224"/>
      <c r="BA80" s="205"/>
      <c r="BB80" s="337"/>
    </row>
    <row r="81" spans="1:54" ht="33" customHeight="1" x14ac:dyDescent="0.25">
      <c r="A81" s="470"/>
      <c r="B81" s="471"/>
      <c r="C81" s="469"/>
      <c r="D81" s="259" t="s">
        <v>2</v>
      </c>
      <c r="E81" s="368"/>
      <c r="F81" s="368"/>
      <c r="G81" s="329" t="e">
        <f t="shared" si="10"/>
        <v>#DIV/0!</v>
      </c>
      <c r="H81" s="167"/>
      <c r="I81" s="167"/>
      <c r="J81" s="168"/>
      <c r="K81" s="167"/>
      <c r="L81" s="167"/>
      <c r="M81" s="168"/>
      <c r="N81" s="167"/>
      <c r="O81" s="167"/>
      <c r="P81" s="168"/>
      <c r="Q81" s="167"/>
      <c r="R81" s="167"/>
      <c r="S81" s="168"/>
      <c r="T81" s="167"/>
      <c r="U81" s="169"/>
      <c r="V81" s="168"/>
      <c r="W81" s="167"/>
      <c r="X81" s="167"/>
      <c r="Y81" s="168"/>
      <c r="Z81" s="167"/>
      <c r="AA81" s="171"/>
      <c r="AB81" s="173"/>
      <c r="AC81" s="219"/>
      <c r="AD81" s="218"/>
      <c r="AE81" s="167"/>
      <c r="AF81" s="171"/>
      <c r="AG81" s="173"/>
      <c r="AH81" s="219"/>
      <c r="AI81" s="218"/>
      <c r="AJ81" s="167"/>
      <c r="AK81" s="171"/>
      <c r="AL81" s="173"/>
      <c r="AM81" s="225"/>
      <c r="AN81" s="168"/>
      <c r="AO81" s="167"/>
      <c r="AP81" s="171"/>
      <c r="AQ81" s="173"/>
      <c r="AR81" s="225"/>
      <c r="AS81" s="168"/>
      <c r="AT81" s="167"/>
      <c r="AU81" s="169"/>
      <c r="AV81" s="218"/>
      <c r="AW81" s="225"/>
      <c r="AX81" s="168"/>
      <c r="AY81" s="168"/>
      <c r="AZ81" s="225"/>
      <c r="BA81" s="168"/>
      <c r="BB81" s="337"/>
    </row>
    <row r="82" spans="1:54" ht="21" customHeight="1" x14ac:dyDescent="0.25">
      <c r="A82" s="470"/>
      <c r="B82" s="471"/>
      <c r="C82" s="469"/>
      <c r="D82" s="330" t="s">
        <v>43</v>
      </c>
      <c r="E82" s="377">
        <f>E69+E74+E78</f>
        <v>63003.700000000004</v>
      </c>
      <c r="F82" s="377">
        <f>F69+F74+F78</f>
        <v>11024</v>
      </c>
      <c r="G82" s="329">
        <f t="shared" si="10"/>
        <v>0.17497385074209926</v>
      </c>
      <c r="H82" s="167"/>
      <c r="I82" s="167"/>
      <c r="J82" s="168"/>
      <c r="K82" s="167"/>
      <c r="L82" s="167"/>
      <c r="M82" s="168"/>
      <c r="N82" s="167"/>
      <c r="O82" s="167"/>
      <c r="P82" s="168"/>
      <c r="Q82" s="167"/>
      <c r="R82" s="167"/>
      <c r="S82" s="168"/>
      <c r="T82" s="167"/>
      <c r="U82" s="169"/>
      <c r="V82" s="168"/>
      <c r="W82" s="167"/>
      <c r="X82" s="167"/>
      <c r="Y82" s="168"/>
      <c r="Z82" s="167"/>
      <c r="AA82" s="171"/>
      <c r="AB82" s="173"/>
      <c r="AC82" s="219"/>
      <c r="AD82" s="218"/>
      <c r="AE82" s="167"/>
      <c r="AF82" s="171"/>
      <c r="AG82" s="173"/>
      <c r="AH82" s="219"/>
      <c r="AI82" s="218"/>
      <c r="AJ82" s="167"/>
      <c r="AK82" s="171"/>
      <c r="AL82" s="173"/>
      <c r="AM82" s="225"/>
      <c r="AN82" s="168"/>
      <c r="AO82" s="167"/>
      <c r="AP82" s="171"/>
      <c r="AQ82" s="173"/>
      <c r="AR82" s="225"/>
      <c r="AS82" s="168"/>
      <c r="AT82" s="167"/>
      <c r="AU82" s="169"/>
      <c r="AV82" s="218"/>
      <c r="AW82" s="225"/>
      <c r="AX82" s="168"/>
      <c r="AY82" s="168"/>
      <c r="AZ82" s="225"/>
      <c r="BA82" s="168"/>
      <c r="BB82" s="337"/>
    </row>
    <row r="83" spans="1:54" ht="29.25" customHeight="1" x14ac:dyDescent="0.25">
      <c r="A83" s="495" t="s">
        <v>260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7"/>
    </row>
    <row r="84" spans="1:54" ht="22.5" customHeight="1" x14ac:dyDescent="0.25">
      <c r="A84" s="490" t="s">
        <v>261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2"/>
    </row>
    <row r="85" spans="1:54" ht="18.75" customHeight="1" x14ac:dyDescent="0.25">
      <c r="A85" s="460" t="s">
        <v>355</v>
      </c>
      <c r="B85" s="461"/>
      <c r="C85" s="462"/>
      <c r="D85" s="220" t="s">
        <v>41</v>
      </c>
      <c r="E85" s="379">
        <f>E86+E87+E88</f>
        <v>547573.30000000005</v>
      </c>
      <c r="F85" s="379">
        <f>F86+F87+F88</f>
        <v>127046.59999999999</v>
      </c>
      <c r="G85" s="328">
        <f>F85/E85</f>
        <v>0.23201752167244089</v>
      </c>
      <c r="H85" s="190"/>
      <c r="I85" s="190"/>
      <c r="J85" s="193"/>
      <c r="K85" s="190"/>
      <c r="L85" s="190"/>
      <c r="M85" s="193"/>
      <c r="N85" s="190"/>
      <c r="O85" s="190"/>
      <c r="P85" s="193"/>
      <c r="Q85" s="190"/>
      <c r="R85" s="190"/>
      <c r="S85" s="193"/>
      <c r="T85" s="190"/>
      <c r="U85" s="190"/>
      <c r="V85" s="193"/>
      <c r="W85" s="190"/>
      <c r="X85" s="190"/>
      <c r="Y85" s="193"/>
      <c r="Z85" s="190"/>
      <c r="AA85" s="195"/>
      <c r="AB85" s="197"/>
      <c r="AC85" s="212"/>
      <c r="AD85" s="200"/>
      <c r="AE85" s="190"/>
      <c r="AF85" s="195"/>
      <c r="AG85" s="197"/>
      <c r="AH85" s="212"/>
      <c r="AI85" s="200"/>
      <c r="AJ85" s="190"/>
      <c r="AK85" s="195"/>
      <c r="AL85" s="197"/>
      <c r="AM85" s="212"/>
      <c r="AN85" s="200"/>
      <c r="AO85" s="190"/>
      <c r="AP85" s="195"/>
      <c r="AQ85" s="196"/>
      <c r="AR85" s="223"/>
      <c r="AS85" s="193"/>
      <c r="AT85" s="190"/>
      <c r="AU85" s="199"/>
      <c r="AV85" s="197"/>
      <c r="AW85" s="212"/>
      <c r="AX85" s="193"/>
      <c r="AY85" s="190"/>
      <c r="AZ85" s="190"/>
      <c r="BA85" s="200"/>
      <c r="BB85" s="466"/>
    </row>
    <row r="86" spans="1:54" ht="31.5" x14ac:dyDescent="0.25">
      <c r="A86" s="463"/>
      <c r="B86" s="464"/>
      <c r="C86" s="465"/>
      <c r="D86" s="259" t="s">
        <v>37</v>
      </c>
      <c r="E86" s="365">
        <f t="shared" ref="E86:F88" si="11">E50</f>
        <v>4598.2</v>
      </c>
      <c r="F86" s="365">
        <f t="shared" si="11"/>
        <v>804</v>
      </c>
      <c r="G86" s="329">
        <f t="shared" ref="G86:G88" si="12">F86/E86</f>
        <v>0.17485102866339003</v>
      </c>
      <c r="H86" s="157"/>
      <c r="I86" s="157"/>
      <c r="J86" s="205"/>
      <c r="K86" s="157"/>
      <c r="L86" s="157"/>
      <c r="M86" s="205"/>
      <c r="N86" s="157"/>
      <c r="O86" s="157"/>
      <c r="P86" s="205"/>
      <c r="Q86" s="157"/>
      <c r="R86" s="157"/>
      <c r="S86" s="205"/>
      <c r="T86" s="157"/>
      <c r="U86" s="157"/>
      <c r="V86" s="205"/>
      <c r="W86" s="157"/>
      <c r="X86" s="157"/>
      <c r="Y86" s="205"/>
      <c r="Z86" s="157"/>
      <c r="AA86" s="161"/>
      <c r="AB86" s="207"/>
      <c r="AC86" s="215"/>
      <c r="AD86" s="208"/>
      <c r="AE86" s="157"/>
      <c r="AF86" s="161"/>
      <c r="AG86" s="207"/>
      <c r="AH86" s="215"/>
      <c r="AI86" s="208"/>
      <c r="AJ86" s="157"/>
      <c r="AK86" s="161"/>
      <c r="AL86" s="207"/>
      <c r="AM86" s="215"/>
      <c r="AN86" s="208"/>
      <c r="AO86" s="157"/>
      <c r="AP86" s="161"/>
      <c r="AQ86" s="206"/>
      <c r="AR86" s="224"/>
      <c r="AS86" s="205"/>
      <c r="AT86" s="157"/>
      <c r="AU86" s="159"/>
      <c r="AV86" s="208"/>
      <c r="AW86" s="215"/>
      <c r="AX86" s="205"/>
      <c r="AY86" s="157"/>
      <c r="AZ86" s="157"/>
      <c r="BA86" s="208"/>
      <c r="BB86" s="467"/>
    </row>
    <row r="87" spans="1:54" ht="31.9" customHeight="1" x14ac:dyDescent="0.25">
      <c r="A87" s="463"/>
      <c r="B87" s="464"/>
      <c r="C87" s="465"/>
      <c r="D87" s="259" t="s">
        <v>2</v>
      </c>
      <c r="E87" s="365">
        <f t="shared" si="11"/>
        <v>63576.6</v>
      </c>
      <c r="F87" s="365">
        <f t="shared" si="11"/>
        <v>10223.4</v>
      </c>
      <c r="G87" s="329">
        <f t="shared" si="12"/>
        <v>0.1608044469191495</v>
      </c>
      <c r="H87" s="167"/>
      <c r="I87" s="167"/>
      <c r="J87" s="168"/>
      <c r="K87" s="167"/>
      <c r="L87" s="167"/>
      <c r="M87" s="168"/>
      <c r="N87" s="167"/>
      <c r="O87" s="167"/>
      <c r="P87" s="168"/>
      <c r="Q87" s="167"/>
      <c r="R87" s="167"/>
      <c r="S87" s="168"/>
      <c r="T87" s="167"/>
      <c r="U87" s="167"/>
      <c r="V87" s="168"/>
      <c r="W87" s="167"/>
      <c r="X87" s="167"/>
      <c r="Y87" s="168"/>
      <c r="Z87" s="167"/>
      <c r="AA87" s="171"/>
      <c r="AB87" s="173"/>
      <c r="AC87" s="219"/>
      <c r="AD87" s="218"/>
      <c r="AE87" s="167"/>
      <c r="AF87" s="171"/>
      <c r="AG87" s="173"/>
      <c r="AH87" s="219"/>
      <c r="AI87" s="218"/>
      <c r="AJ87" s="167"/>
      <c r="AK87" s="171"/>
      <c r="AL87" s="173"/>
      <c r="AM87" s="219"/>
      <c r="AN87" s="218"/>
      <c r="AO87" s="167"/>
      <c r="AP87" s="171"/>
      <c r="AQ87" s="172"/>
      <c r="AR87" s="225"/>
      <c r="AS87" s="168"/>
      <c r="AT87" s="167"/>
      <c r="AU87" s="171"/>
      <c r="AV87" s="218"/>
      <c r="AW87" s="219"/>
      <c r="AX87" s="168"/>
      <c r="AY87" s="167"/>
      <c r="AZ87" s="167"/>
      <c r="BA87" s="175"/>
      <c r="BB87" s="467"/>
    </row>
    <row r="88" spans="1:54" ht="20.25" customHeight="1" x14ac:dyDescent="0.25">
      <c r="A88" s="463"/>
      <c r="B88" s="464"/>
      <c r="C88" s="465"/>
      <c r="D88" s="262" t="s">
        <v>43</v>
      </c>
      <c r="E88" s="365">
        <f t="shared" si="11"/>
        <v>479398.5</v>
      </c>
      <c r="F88" s="365">
        <f t="shared" si="11"/>
        <v>116019.2</v>
      </c>
      <c r="G88" s="329">
        <f t="shared" si="12"/>
        <v>0.24200993536692333</v>
      </c>
      <c r="H88" s="167"/>
      <c r="I88" s="167"/>
      <c r="J88" s="168"/>
      <c r="K88" s="167"/>
      <c r="L88" s="167"/>
      <c r="M88" s="168"/>
      <c r="N88" s="167"/>
      <c r="O88" s="167"/>
      <c r="P88" s="168"/>
      <c r="Q88" s="167"/>
      <c r="R88" s="167"/>
      <c r="S88" s="168"/>
      <c r="T88" s="167"/>
      <c r="U88" s="169"/>
      <c r="V88" s="168"/>
      <c r="W88" s="167"/>
      <c r="X88" s="167"/>
      <c r="Y88" s="168"/>
      <c r="Z88" s="167"/>
      <c r="AA88" s="171"/>
      <c r="AB88" s="173"/>
      <c r="AC88" s="219"/>
      <c r="AD88" s="218"/>
      <c r="AE88" s="167"/>
      <c r="AF88" s="171"/>
      <c r="AG88" s="173"/>
      <c r="AH88" s="219"/>
      <c r="AI88" s="218"/>
      <c r="AJ88" s="167"/>
      <c r="AK88" s="171"/>
      <c r="AL88" s="173"/>
      <c r="AM88" s="225"/>
      <c r="AN88" s="168"/>
      <c r="AO88" s="167"/>
      <c r="AP88" s="171"/>
      <c r="AQ88" s="173"/>
      <c r="AR88" s="225"/>
      <c r="AS88" s="168"/>
      <c r="AT88" s="167"/>
      <c r="AU88" s="169"/>
      <c r="AV88" s="218"/>
      <c r="AW88" s="225"/>
      <c r="AX88" s="168"/>
      <c r="AY88" s="168"/>
      <c r="AZ88" s="225"/>
      <c r="BA88" s="168"/>
      <c r="BB88" s="467"/>
    </row>
    <row r="89" spans="1:54" ht="31.9" hidden="1" customHeight="1" x14ac:dyDescent="0.25">
      <c r="A89" s="463"/>
      <c r="B89" s="464"/>
      <c r="C89" s="465"/>
      <c r="D89" s="263" t="s">
        <v>267</v>
      </c>
      <c r="E89" s="365"/>
      <c r="F89" s="365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67"/>
    </row>
    <row r="90" spans="1:54" ht="15" customHeight="1" x14ac:dyDescent="0.25">
      <c r="A90" s="460" t="s">
        <v>334</v>
      </c>
      <c r="B90" s="461"/>
      <c r="C90" s="462"/>
      <c r="D90" s="189" t="s">
        <v>41</v>
      </c>
      <c r="E90" s="379">
        <f>E91+E92+E93</f>
        <v>118948.1</v>
      </c>
      <c r="F90" s="379">
        <f>F91+F92+F93</f>
        <v>22078.799999999999</v>
      </c>
      <c r="G90" s="328">
        <f>F90/E90</f>
        <v>0.18561708846127006</v>
      </c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4"/>
      <c r="AE90" s="190"/>
      <c r="AF90" s="190"/>
      <c r="AG90" s="190"/>
      <c r="AH90" s="190"/>
      <c r="AI90" s="194"/>
      <c r="AJ90" s="190"/>
      <c r="AK90" s="190"/>
      <c r="AL90" s="190"/>
      <c r="AM90" s="190"/>
      <c r="AN90" s="194"/>
      <c r="AO90" s="190"/>
      <c r="AP90" s="190"/>
      <c r="AQ90" s="190"/>
      <c r="AR90" s="190"/>
      <c r="AS90" s="190"/>
      <c r="AT90" s="190"/>
      <c r="AU90" s="194"/>
      <c r="AV90" s="190"/>
      <c r="AW90" s="190"/>
      <c r="AX90" s="190"/>
      <c r="AY90" s="190"/>
      <c r="AZ90" s="190"/>
      <c r="BA90" s="194"/>
      <c r="BB90" s="466"/>
    </row>
    <row r="91" spans="1:54" ht="31.5" x14ac:dyDescent="0.25">
      <c r="A91" s="463"/>
      <c r="B91" s="464"/>
      <c r="C91" s="465"/>
      <c r="D91" s="259" t="s">
        <v>37</v>
      </c>
      <c r="E91" s="380"/>
      <c r="F91" s="365"/>
      <c r="G91" s="329" t="e">
        <f t="shared" ref="G91:G93" si="13">F91/E91</f>
        <v>#DIV/0!</v>
      </c>
      <c r="H91" s="157"/>
      <c r="I91" s="157"/>
      <c r="J91" s="215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157"/>
      <c r="AF91" s="157"/>
      <c r="AG91" s="157"/>
      <c r="AH91" s="157"/>
      <c r="AI91" s="160"/>
      <c r="AJ91" s="157"/>
      <c r="AK91" s="157"/>
      <c r="AL91" s="157"/>
      <c r="AM91" s="157"/>
      <c r="AN91" s="160"/>
      <c r="AO91" s="157"/>
      <c r="AP91" s="157"/>
      <c r="AQ91" s="157"/>
      <c r="AR91" s="157"/>
      <c r="AS91" s="157"/>
      <c r="AT91" s="157"/>
      <c r="AU91" s="160"/>
      <c r="AV91" s="157"/>
      <c r="AW91" s="157"/>
      <c r="AX91" s="157"/>
      <c r="AY91" s="157"/>
      <c r="AZ91" s="157"/>
      <c r="BA91" s="160"/>
      <c r="BB91" s="467"/>
    </row>
    <row r="92" spans="1:54" ht="32.450000000000003" customHeight="1" x14ac:dyDescent="0.25">
      <c r="A92" s="463"/>
      <c r="B92" s="464"/>
      <c r="C92" s="465"/>
      <c r="D92" s="259" t="s">
        <v>2</v>
      </c>
      <c r="E92" s="365"/>
      <c r="F92" s="365"/>
      <c r="G92" s="329" t="e">
        <f t="shared" si="13"/>
        <v>#DIV/0!</v>
      </c>
      <c r="H92" s="157"/>
      <c r="I92" s="157"/>
      <c r="J92" s="160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9"/>
      <c r="AB92" s="159"/>
      <c r="AC92" s="160"/>
      <c r="AD92" s="159"/>
      <c r="AE92" s="157"/>
      <c r="AF92" s="159"/>
      <c r="AG92" s="159"/>
      <c r="AH92" s="160"/>
      <c r="AI92" s="159"/>
      <c r="AJ92" s="157"/>
      <c r="AK92" s="159"/>
      <c r="AL92" s="159"/>
      <c r="AM92" s="160"/>
      <c r="AN92" s="159"/>
      <c r="AO92" s="157"/>
      <c r="AP92" s="159"/>
      <c r="AQ92" s="159"/>
      <c r="AR92" s="160"/>
      <c r="AS92" s="157"/>
      <c r="AT92" s="157"/>
      <c r="AU92" s="159"/>
      <c r="AV92" s="159"/>
      <c r="AW92" s="160"/>
      <c r="AX92" s="157"/>
      <c r="AY92" s="157"/>
      <c r="AZ92" s="157"/>
      <c r="BA92" s="208"/>
      <c r="BB92" s="467"/>
    </row>
    <row r="93" spans="1:54" ht="20.25" customHeight="1" x14ac:dyDescent="0.25">
      <c r="A93" s="463"/>
      <c r="B93" s="464"/>
      <c r="C93" s="465"/>
      <c r="D93" s="262" t="s">
        <v>43</v>
      </c>
      <c r="E93" s="365">
        <f>E63</f>
        <v>118948.1</v>
      </c>
      <c r="F93" s="365">
        <f>F63</f>
        <v>22078.799999999999</v>
      </c>
      <c r="G93" s="329">
        <f t="shared" si="13"/>
        <v>0.18561708846127006</v>
      </c>
      <c r="H93" s="167"/>
      <c r="I93" s="167"/>
      <c r="J93" s="168"/>
      <c r="K93" s="167"/>
      <c r="L93" s="167"/>
      <c r="M93" s="168"/>
      <c r="N93" s="167"/>
      <c r="O93" s="167"/>
      <c r="P93" s="168"/>
      <c r="Q93" s="167"/>
      <c r="R93" s="167"/>
      <c r="S93" s="168"/>
      <c r="T93" s="167"/>
      <c r="U93" s="169"/>
      <c r="V93" s="168"/>
      <c r="W93" s="167"/>
      <c r="X93" s="167"/>
      <c r="Y93" s="168"/>
      <c r="Z93" s="167"/>
      <c r="AA93" s="171"/>
      <c r="AB93" s="173"/>
      <c r="AC93" s="219"/>
      <c r="AD93" s="218"/>
      <c r="AE93" s="167"/>
      <c r="AF93" s="171"/>
      <c r="AG93" s="173"/>
      <c r="AH93" s="219"/>
      <c r="AI93" s="218"/>
      <c r="AJ93" s="167"/>
      <c r="AK93" s="171"/>
      <c r="AL93" s="173"/>
      <c r="AM93" s="225"/>
      <c r="AN93" s="168"/>
      <c r="AO93" s="167"/>
      <c r="AP93" s="171"/>
      <c r="AQ93" s="173"/>
      <c r="AR93" s="225"/>
      <c r="AS93" s="168"/>
      <c r="AT93" s="167"/>
      <c r="AU93" s="169"/>
      <c r="AV93" s="218"/>
      <c r="AW93" s="225"/>
      <c r="AX93" s="168"/>
      <c r="AY93" s="168"/>
      <c r="AZ93" s="225"/>
      <c r="BA93" s="168"/>
      <c r="BB93" s="467"/>
    </row>
    <row r="94" spans="1:54" ht="31.15" hidden="1" customHeight="1" x14ac:dyDescent="0.25">
      <c r="A94" s="463"/>
      <c r="B94" s="464"/>
      <c r="C94" s="465"/>
      <c r="D94" s="263" t="s">
        <v>267</v>
      </c>
      <c r="E94" s="365"/>
      <c r="F94" s="365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67"/>
    </row>
    <row r="95" spans="1:54" ht="21" customHeight="1" x14ac:dyDescent="0.25">
      <c r="A95" s="568" t="s">
        <v>335</v>
      </c>
      <c r="B95" s="568"/>
      <c r="C95" s="568"/>
      <c r="D95" s="220" t="s">
        <v>41</v>
      </c>
      <c r="E95" s="379">
        <f>E96+E97+E98</f>
        <v>21817.7</v>
      </c>
      <c r="F95" s="379">
        <f>F96+F97+F98</f>
        <v>3970.9</v>
      </c>
      <c r="G95" s="328">
        <f>F95/E95</f>
        <v>0.18200360257955697</v>
      </c>
      <c r="H95" s="190"/>
      <c r="I95" s="190"/>
      <c r="J95" s="212"/>
      <c r="K95" s="190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201"/>
      <c r="AB95" s="196"/>
      <c r="AC95" s="212"/>
      <c r="AD95" s="200"/>
      <c r="AE95" s="157"/>
      <c r="AF95" s="201"/>
      <c r="AG95" s="196"/>
      <c r="AH95" s="212"/>
      <c r="AI95" s="200"/>
      <c r="AJ95" s="157"/>
      <c r="AK95" s="201"/>
      <c r="AL95" s="196"/>
      <c r="AM95" s="212"/>
      <c r="AN95" s="200"/>
      <c r="AO95" s="157"/>
      <c r="AP95" s="201"/>
      <c r="AQ95" s="196"/>
      <c r="AR95" s="212"/>
      <c r="AS95" s="193"/>
      <c r="AT95" s="157"/>
      <c r="AU95" s="199"/>
      <c r="AV95" s="197"/>
      <c r="AW95" s="223"/>
      <c r="AX95" s="193"/>
      <c r="AY95" s="190"/>
      <c r="AZ95" s="190"/>
      <c r="BA95" s="200"/>
      <c r="BB95" s="466"/>
    </row>
    <row r="96" spans="1:54" ht="35.25" customHeight="1" x14ac:dyDescent="0.25">
      <c r="A96" s="568"/>
      <c r="B96" s="568"/>
      <c r="C96" s="568"/>
      <c r="D96" s="259" t="s">
        <v>37</v>
      </c>
      <c r="E96" s="365"/>
      <c r="F96" s="365"/>
      <c r="G96" s="329" t="e">
        <f t="shared" ref="G96:G98" si="14">F96/E96</f>
        <v>#DIV/0!</v>
      </c>
      <c r="H96" s="157"/>
      <c r="I96" s="157"/>
      <c r="J96" s="215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62"/>
      <c r="AB96" s="206"/>
      <c r="AC96" s="215"/>
      <c r="AD96" s="208"/>
      <c r="AE96" s="157"/>
      <c r="AF96" s="162"/>
      <c r="AG96" s="206"/>
      <c r="AH96" s="215"/>
      <c r="AI96" s="208"/>
      <c r="AJ96" s="157"/>
      <c r="AK96" s="162"/>
      <c r="AL96" s="206"/>
      <c r="AM96" s="215"/>
      <c r="AN96" s="208"/>
      <c r="AO96" s="157"/>
      <c r="AP96" s="162"/>
      <c r="AQ96" s="206"/>
      <c r="AR96" s="215"/>
      <c r="AS96" s="205"/>
      <c r="AT96" s="157"/>
      <c r="AU96" s="159"/>
      <c r="AV96" s="208"/>
      <c r="AW96" s="215"/>
      <c r="AX96" s="205"/>
      <c r="AY96" s="157"/>
      <c r="AZ96" s="157"/>
      <c r="BA96" s="208"/>
      <c r="BB96" s="467"/>
    </row>
    <row r="97" spans="1:54" ht="31.15" customHeight="1" x14ac:dyDescent="0.25">
      <c r="A97" s="568"/>
      <c r="B97" s="568"/>
      <c r="C97" s="568"/>
      <c r="D97" s="259" t="s">
        <v>2</v>
      </c>
      <c r="E97" s="365"/>
      <c r="F97" s="365"/>
      <c r="G97" s="329" t="e">
        <f t="shared" si="14"/>
        <v>#DIV/0!</v>
      </c>
      <c r="H97" s="167"/>
      <c r="I97" s="167"/>
      <c r="J97" s="219"/>
      <c r="K97" s="16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203"/>
      <c r="AB97" s="172"/>
      <c r="AC97" s="226"/>
      <c r="AD97" s="186"/>
      <c r="AE97" s="157"/>
      <c r="AF97" s="203"/>
      <c r="AG97" s="172"/>
      <c r="AH97" s="226"/>
      <c r="AI97" s="186"/>
      <c r="AJ97" s="157"/>
      <c r="AK97" s="203"/>
      <c r="AL97" s="172"/>
      <c r="AM97" s="226"/>
      <c r="AN97" s="186"/>
      <c r="AO97" s="157"/>
      <c r="AP97" s="203"/>
      <c r="AQ97" s="172"/>
      <c r="AR97" s="226"/>
      <c r="AS97" s="178"/>
      <c r="AT97" s="157"/>
      <c r="AU97" s="169"/>
      <c r="AV97" s="218"/>
      <c r="AW97" s="219"/>
      <c r="AX97" s="168"/>
      <c r="AY97" s="167"/>
      <c r="AZ97" s="167"/>
      <c r="BA97" s="218"/>
      <c r="BB97" s="467"/>
    </row>
    <row r="98" spans="1:54" ht="24.75" customHeight="1" x14ac:dyDescent="0.25">
      <c r="A98" s="568"/>
      <c r="B98" s="568"/>
      <c r="C98" s="568"/>
      <c r="D98" s="262" t="s">
        <v>43</v>
      </c>
      <c r="E98" s="365">
        <f>E69</f>
        <v>21817.7</v>
      </c>
      <c r="F98" s="365">
        <f>F69</f>
        <v>3970.9</v>
      </c>
      <c r="G98" s="329">
        <f t="shared" si="14"/>
        <v>0.18200360257955697</v>
      </c>
      <c r="H98" s="167"/>
      <c r="I98" s="167"/>
      <c r="J98" s="168"/>
      <c r="K98" s="167"/>
      <c r="L98" s="167"/>
      <c r="M98" s="168"/>
      <c r="N98" s="167"/>
      <c r="O98" s="167"/>
      <c r="P98" s="168"/>
      <c r="Q98" s="167"/>
      <c r="R98" s="167"/>
      <c r="S98" s="168"/>
      <c r="T98" s="167"/>
      <c r="U98" s="169"/>
      <c r="V98" s="168"/>
      <c r="W98" s="167"/>
      <c r="X98" s="167"/>
      <c r="Y98" s="168"/>
      <c r="Z98" s="167"/>
      <c r="AA98" s="171"/>
      <c r="AB98" s="173"/>
      <c r="AC98" s="219"/>
      <c r="AD98" s="218"/>
      <c r="AE98" s="167"/>
      <c r="AF98" s="171"/>
      <c r="AG98" s="173"/>
      <c r="AH98" s="219"/>
      <c r="AI98" s="218"/>
      <c r="AJ98" s="167"/>
      <c r="AK98" s="171"/>
      <c r="AL98" s="173"/>
      <c r="AM98" s="225"/>
      <c r="AN98" s="168"/>
      <c r="AO98" s="167"/>
      <c r="AP98" s="171"/>
      <c r="AQ98" s="173"/>
      <c r="AR98" s="225"/>
      <c r="AS98" s="168"/>
      <c r="AT98" s="167"/>
      <c r="AU98" s="169"/>
      <c r="AV98" s="218"/>
      <c r="AW98" s="225"/>
      <c r="AX98" s="168"/>
      <c r="AY98" s="168"/>
      <c r="AZ98" s="225"/>
      <c r="BA98" s="168"/>
      <c r="BB98" s="467"/>
    </row>
    <row r="99" spans="1:54" ht="31.15" hidden="1" customHeight="1" x14ac:dyDescent="0.25">
      <c r="A99" s="568"/>
      <c r="B99" s="568"/>
      <c r="C99" s="568"/>
      <c r="D99" s="263" t="s">
        <v>267</v>
      </c>
      <c r="E99" s="365"/>
      <c r="F99" s="365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67"/>
    </row>
    <row r="100" spans="1:54" ht="21" customHeight="1" x14ac:dyDescent="0.25">
      <c r="A100" s="568" t="s">
        <v>336</v>
      </c>
      <c r="B100" s="568"/>
      <c r="C100" s="568"/>
      <c r="D100" s="220" t="s">
        <v>41</v>
      </c>
      <c r="E100" s="379">
        <f>E101+E102+E103</f>
        <v>40490.100000000006</v>
      </c>
      <c r="F100" s="379">
        <f>F101+F102+F103</f>
        <v>7053.1</v>
      </c>
      <c r="G100" s="328">
        <f>F100/E100</f>
        <v>0.17419319784342344</v>
      </c>
      <c r="H100" s="190"/>
      <c r="I100" s="190"/>
      <c r="J100" s="212"/>
      <c r="K100" s="190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201"/>
      <c r="AB100" s="196"/>
      <c r="AC100" s="212"/>
      <c r="AD100" s="200"/>
      <c r="AE100" s="157"/>
      <c r="AF100" s="201"/>
      <c r="AG100" s="196"/>
      <c r="AH100" s="212"/>
      <c r="AI100" s="200"/>
      <c r="AJ100" s="157"/>
      <c r="AK100" s="201"/>
      <c r="AL100" s="196"/>
      <c r="AM100" s="212"/>
      <c r="AN100" s="200"/>
      <c r="AO100" s="157"/>
      <c r="AP100" s="201"/>
      <c r="AQ100" s="196"/>
      <c r="AR100" s="212"/>
      <c r="AS100" s="193"/>
      <c r="AT100" s="157"/>
      <c r="AU100" s="199"/>
      <c r="AV100" s="197"/>
      <c r="AW100" s="223"/>
      <c r="AX100" s="193"/>
      <c r="AY100" s="190"/>
      <c r="AZ100" s="190"/>
      <c r="BA100" s="200"/>
      <c r="BB100" s="466"/>
    </row>
    <row r="101" spans="1:54" ht="35.25" customHeight="1" x14ac:dyDescent="0.25">
      <c r="A101" s="568"/>
      <c r="B101" s="568"/>
      <c r="C101" s="568"/>
      <c r="D101" s="259" t="s">
        <v>37</v>
      </c>
      <c r="E101" s="365"/>
      <c r="F101" s="365"/>
      <c r="G101" s="329" t="e">
        <f t="shared" ref="G101:G103" si="15">F101/E101</f>
        <v>#DIV/0!</v>
      </c>
      <c r="H101" s="157"/>
      <c r="I101" s="157"/>
      <c r="J101" s="215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62"/>
      <c r="AB101" s="206"/>
      <c r="AC101" s="215"/>
      <c r="AD101" s="208"/>
      <c r="AE101" s="157"/>
      <c r="AF101" s="162"/>
      <c r="AG101" s="206"/>
      <c r="AH101" s="215"/>
      <c r="AI101" s="208"/>
      <c r="AJ101" s="157"/>
      <c r="AK101" s="162"/>
      <c r="AL101" s="206"/>
      <c r="AM101" s="215"/>
      <c r="AN101" s="208"/>
      <c r="AO101" s="157"/>
      <c r="AP101" s="162"/>
      <c r="AQ101" s="206"/>
      <c r="AR101" s="215"/>
      <c r="AS101" s="205"/>
      <c r="AT101" s="157"/>
      <c r="AU101" s="159"/>
      <c r="AV101" s="208"/>
      <c r="AW101" s="215"/>
      <c r="AX101" s="205"/>
      <c r="AY101" s="157"/>
      <c r="AZ101" s="157"/>
      <c r="BA101" s="208"/>
      <c r="BB101" s="467"/>
    </row>
    <row r="102" spans="1:54" ht="31.15" customHeight="1" x14ac:dyDescent="0.25">
      <c r="A102" s="568"/>
      <c r="B102" s="568"/>
      <c r="C102" s="568"/>
      <c r="D102" s="259" t="s">
        <v>2</v>
      </c>
      <c r="E102" s="365"/>
      <c r="F102" s="365"/>
      <c r="G102" s="329" t="e">
        <f t="shared" si="15"/>
        <v>#DIV/0!</v>
      </c>
      <c r="H102" s="167"/>
      <c r="I102" s="167"/>
      <c r="J102" s="219"/>
      <c r="K102" s="16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203"/>
      <c r="AB102" s="172"/>
      <c r="AC102" s="226"/>
      <c r="AD102" s="186"/>
      <c r="AE102" s="157"/>
      <c r="AF102" s="203"/>
      <c r="AG102" s="172"/>
      <c r="AH102" s="226"/>
      <c r="AI102" s="186"/>
      <c r="AJ102" s="157"/>
      <c r="AK102" s="203"/>
      <c r="AL102" s="172"/>
      <c r="AM102" s="226"/>
      <c r="AN102" s="186"/>
      <c r="AO102" s="157"/>
      <c r="AP102" s="203"/>
      <c r="AQ102" s="172"/>
      <c r="AR102" s="226"/>
      <c r="AS102" s="178"/>
      <c r="AT102" s="157"/>
      <c r="AU102" s="169"/>
      <c r="AV102" s="218"/>
      <c r="AW102" s="219"/>
      <c r="AX102" s="168"/>
      <c r="AY102" s="167"/>
      <c r="AZ102" s="167"/>
      <c r="BA102" s="218"/>
      <c r="BB102" s="467"/>
    </row>
    <row r="103" spans="1:54" ht="24.75" customHeight="1" x14ac:dyDescent="0.25">
      <c r="A103" s="568"/>
      <c r="B103" s="568"/>
      <c r="C103" s="568"/>
      <c r="D103" s="262" t="s">
        <v>43</v>
      </c>
      <c r="E103" s="365">
        <f>E74</f>
        <v>40490.100000000006</v>
      </c>
      <c r="F103" s="365">
        <f>F74</f>
        <v>7053.1</v>
      </c>
      <c r="G103" s="329">
        <f t="shared" si="15"/>
        <v>0.17419319784342344</v>
      </c>
      <c r="H103" s="167"/>
      <c r="I103" s="167"/>
      <c r="J103" s="168"/>
      <c r="K103" s="167"/>
      <c r="L103" s="167"/>
      <c r="M103" s="168"/>
      <c r="N103" s="167"/>
      <c r="O103" s="167"/>
      <c r="P103" s="168"/>
      <c r="Q103" s="167"/>
      <c r="R103" s="167"/>
      <c r="S103" s="168"/>
      <c r="T103" s="167"/>
      <c r="U103" s="169"/>
      <c r="V103" s="168"/>
      <c r="W103" s="167"/>
      <c r="X103" s="167"/>
      <c r="Y103" s="168"/>
      <c r="Z103" s="167"/>
      <c r="AA103" s="171"/>
      <c r="AB103" s="173"/>
      <c r="AC103" s="219"/>
      <c r="AD103" s="218"/>
      <c r="AE103" s="167"/>
      <c r="AF103" s="171"/>
      <c r="AG103" s="173"/>
      <c r="AH103" s="219"/>
      <c r="AI103" s="218"/>
      <c r="AJ103" s="167"/>
      <c r="AK103" s="171"/>
      <c r="AL103" s="173"/>
      <c r="AM103" s="225"/>
      <c r="AN103" s="168"/>
      <c r="AO103" s="167"/>
      <c r="AP103" s="171"/>
      <c r="AQ103" s="173"/>
      <c r="AR103" s="225"/>
      <c r="AS103" s="168"/>
      <c r="AT103" s="167"/>
      <c r="AU103" s="169"/>
      <c r="AV103" s="218"/>
      <c r="AW103" s="225"/>
      <c r="AX103" s="168"/>
      <c r="AY103" s="168"/>
      <c r="AZ103" s="225"/>
      <c r="BA103" s="168"/>
      <c r="BB103" s="467"/>
    </row>
    <row r="104" spans="1:54" ht="31.15" hidden="1" customHeight="1" x14ac:dyDescent="0.25">
      <c r="A104" s="568"/>
      <c r="B104" s="568"/>
      <c r="C104" s="568"/>
      <c r="D104" s="263" t="s">
        <v>267</v>
      </c>
      <c r="E104" s="179"/>
      <c r="F104" s="362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67"/>
    </row>
    <row r="105" spans="1:54" ht="21" customHeight="1" x14ac:dyDescent="0.25">
      <c r="A105" s="568" t="s">
        <v>354</v>
      </c>
      <c r="B105" s="568"/>
      <c r="C105" s="568"/>
      <c r="D105" s="220" t="s">
        <v>41</v>
      </c>
      <c r="E105" s="379">
        <f>E106+E107+E108</f>
        <v>695.9</v>
      </c>
      <c r="F105" s="379">
        <f>F106+F107+F108</f>
        <v>0</v>
      </c>
      <c r="G105" s="328">
        <f>F105/E105</f>
        <v>0</v>
      </c>
      <c r="H105" s="190"/>
      <c r="I105" s="190"/>
      <c r="J105" s="212"/>
      <c r="K105" s="190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201"/>
      <c r="AB105" s="196"/>
      <c r="AC105" s="212"/>
      <c r="AD105" s="200"/>
      <c r="AE105" s="157"/>
      <c r="AF105" s="201"/>
      <c r="AG105" s="196"/>
      <c r="AH105" s="212"/>
      <c r="AI105" s="200"/>
      <c r="AJ105" s="157"/>
      <c r="AK105" s="201"/>
      <c r="AL105" s="196"/>
      <c r="AM105" s="212"/>
      <c r="AN105" s="200"/>
      <c r="AO105" s="157"/>
      <c r="AP105" s="201"/>
      <c r="AQ105" s="196"/>
      <c r="AR105" s="212"/>
      <c r="AS105" s="193"/>
      <c r="AT105" s="157"/>
      <c r="AU105" s="199"/>
      <c r="AV105" s="197"/>
      <c r="AW105" s="223"/>
      <c r="AX105" s="193"/>
      <c r="AY105" s="190"/>
      <c r="AZ105" s="190"/>
      <c r="BA105" s="200"/>
      <c r="BB105" s="404"/>
    </row>
    <row r="106" spans="1:54" ht="35.25" customHeight="1" x14ac:dyDescent="0.25">
      <c r="A106" s="568"/>
      <c r="B106" s="568"/>
      <c r="C106" s="568"/>
      <c r="D106" s="259" t="s">
        <v>37</v>
      </c>
      <c r="E106" s="365"/>
      <c r="F106" s="365"/>
      <c r="G106" s="329" t="e">
        <f t="shared" ref="G106:G108" si="16">F106/E106</f>
        <v>#DIV/0!</v>
      </c>
      <c r="H106" s="157"/>
      <c r="I106" s="157"/>
      <c r="J106" s="215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62"/>
      <c r="AB106" s="206"/>
      <c r="AC106" s="215"/>
      <c r="AD106" s="208"/>
      <c r="AE106" s="157"/>
      <c r="AF106" s="162"/>
      <c r="AG106" s="206"/>
      <c r="AH106" s="215"/>
      <c r="AI106" s="208"/>
      <c r="AJ106" s="157"/>
      <c r="AK106" s="162"/>
      <c r="AL106" s="206"/>
      <c r="AM106" s="215"/>
      <c r="AN106" s="208"/>
      <c r="AO106" s="157"/>
      <c r="AP106" s="162"/>
      <c r="AQ106" s="206"/>
      <c r="AR106" s="215"/>
      <c r="AS106" s="205"/>
      <c r="AT106" s="157"/>
      <c r="AU106" s="159"/>
      <c r="AV106" s="208"/>
      <c r="AW106" s="215"/>
      <c r="AX106" s="205"/>
      <c r="AY106" s="157"/>
      <c r="AZ106" s="157"/>
      <c r="BA106" s="208"/>
      <c r="BB106" s="404"/>
    </row>
    <row r="107" spans="1:54" ht="31.15" customHeight="1" x14ac:dyDescent="0.25">
      <c r="A107" s="568"/>
      <c r="B107" s="568"/>
      <c r="C107" s="568"/>
      <c r="D107" s="259" t="s">
        <v>2</v>
      </c>
      <c r="E107" s="365"/>
      <c r="F107" s="365"/>
      <c r="G107" s="329" t="e">
        <f t="shared" si="16"/>
        <v>#DIV/0!</v>
      </c>
      <c r="H107" s="167"/>
      <c r="I107" s="167"/>
      <c r="J107" s="219"/>
      <c r="K107" s="16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203"/>
      <c r="AB107" s="172"/>
      <c r="AC107" s="226"/>
      <c r="AD107" s="186"/>
      <c r="AE107" s="157"/>
      <c r="AF107" s="203"/>
      <c r="AG107" s="172"/>
      <c r="AH107" s="226"/>
      <c r="AI107" s="186"/>
      <c r="AJ107" s="157"/>
      <c r="AK107" s="203"/>
      <c r="AL107" s="172"/>
      <c r="AM107" s="226"/>
      <c r="AN107" s="186"/>
      <c r="AO107" s="157"/>
      <c r="AP107" s="203"/>
      <c r="AQ107" s="172"/>
      <c r="AR107" s="226"/>
      <c r="AS107" s="178"/>
      <c r="AT107" s="157"/>
      <c r="AU107" s="169"/>
      <c r="AV107" s="218"/>
      <c r="AW107" s="219"/>
      <c r="AX107" s="168"/>
      <c r="AY107" s="167"/>
      <c r="AZ107" s="167"/>
      <c r="BA107" s="218"/>
      <c r="BB107" s="404"/>
    </row>
    <row r="108" spans="1:54" ht="24.75" customHeight="1" x14ac:dyDescent="0.25">
      <c r="A108" s="568"/>
      <c r="B108" s="568"/>
      <c r="C108" s="568"/>
      <c r="D108" s="330" t="s">
        <v>43</v>
      </c>
      <c r="E108" s="377">
        <v>695.9</v>
      </c>
      <c r="F108" s="365">
        <v>0</v>
      </c>
      <c r="G108" s="329">
        <f t="shared" si="16"/>
        <v>0</v>
      </c>
      <c r="H108" s="167"/>
      <c r="I108" s="167"/>
      <c r="J108" s="168"/>
      <c r="K108" s="167"/>
      <c r="L108" s="167"/>
      <c r="M108" s="168"/>
      <c r="N108" s="167"/>
      <c r="O108" s="167"/>
      <c r="P108" s="168"/>
      <c r="Q108" s="167"/>
      <c r="R108" s="167"/>
      <c r="S108" s="168"/>
      <c r="T108" s="167"/>
      <c r="U108" s="169"/>
      <c r="V108" s="168"/>
      <c r="W108" s="167"/>
      <c r="X108" s="167"/>
      <c r="Y108" s="168"/>
      <c r="Z108" s="167"/>
      <c r="AA108" s="171"/>
      <c r="AB108" s="173"/>
      <c r="AC108" s="219"/>
      <c r="AD108" s="218"/>
      <c r="AE108" s="167"/>
      <c r="AF108" s="171"/>
      <c r="AG108" s="173"/>
      <c r="AH108" s="219"/>
      <c r="AI108" s="218"/>
      <c r="AJ108" s="167"/>
      <c r="AK108" s="171"/>
      <c r="AL108" s="173"/>
      <c r="AM108" s="225"/>
      <c r="AN108" s="168"/>
      <c r="AO108" s="167"/>
      <c r="AP108" s="171"/>
      <c r="AQ108" s="173"/>
      <c r="AR108" s="225"/>
      <c r="AS108" s="168"/>
      <c r="AT108" s="167"/>
      <c r="AU108" s="169"/>
      <c r="AV108" s="218"/>
      <c r="AW108" s="225"/>
      <c r="AX108" s="168"/>
      <c r="AY108" s="168"/>
      <c r="AZ108" s="225"/>
      <c r="BA108" s="168"/>
      <c r="BB108" s="404"/>
    </row>
    <row r="109" spans="1:54" s="102" customFormat="1" ht="45.2" customHeight="1" x14ac:dyDescent="0.25">
      <c r="A109" s="493" t="s">
        <v>306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4"/>
      <c r="AK109" s="494"/>
      <c r="AL109" s="494"/>
      <c r="AM109" s="494"/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</row>
    <row r="110" spans="1:54" s="102" customFormat="1" ht="19.7" customHeight="1" x14ac:dyDescent="0.25">
      <c r="A110" s="398"/>
      <c r="B110" s="114"/>
      <c r="C110" s="114"/>
      <c r="D110" s="114"/>
      <c r="E110" s="406"/>
      <c r="F110" s="363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488" t="s">
        <v>318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8"/>
      <c r="AL111" s="488"/>
      <c r="AM111" s="488"/>
      <c r="AN111" s="488"/>
      <c r="AO111" s="488"/>
      <c r="AP111" s="488"/>
      <c r="AQ111" s="488"/>
      <c r="AR111" s="488"/>
      <c r="AS111" s="488"/>
      <c r="AT111" s="488"/>
      <c r="AU111" s="488"/>
      <c r="AV111" s="488"/>
      <c r="AW111" s="488"/>
      <c r="AX111" s="488"/>
      <c r="AY111" s="488"/>
      <c r="AZ111" s="115"/>
      <c r="BA111" s="115"/>
    </row>
    <row r="112" spans="1:54" ht="12.6" customHeight="1" x14ac:dyDescent="0.3">
      <c r="A112" s="397"/>
      <c r="B112" s="397"/>
      <c r="C112" s="397"/>
      <c r="D112" s="397"/>
      <c r="E112" s="397"/>
      <c r="F112" s="364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7"/>
      <c r="AS112" s="397"/>
      <c r="AT112" s="397"/>
      <c r="AU112" s="397"/>
      <c r="AV112" s="397"/>
      <c r="AW112" s="397"/>
      <c r="AX112" s="397"/>
      <c r="AY112" s="397"/>
      <c r="AZ112" s="115"/>
      <c r="BA112" s="115"/>
    </row>
    <row r="113" spans="1:54" ht="16.5" customHeight="1" x14ac:dyDescent="0.3">
      <c r="A113" s="232" t="s">
        <v>270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396"/>
      <c r="C114" s="396"/>
      <c r="D114" s="120"/>
      <c r="E114" s="121"/>
      <c r="F114" s="396"/>
      <c r="G114" s="121"/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96"/>
      <c r="AP114" s="396"/>
      <c r="AQ114" s="396"/>
      <c r="AR114" s="396"/>
      <c r="AS114" s="396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396"/>
      <c r="C115" s="396"/>
      <c r="D115" s="120"/>
      <c r="E115" s="121"/>
      <c r="F115" s="396"/>
      <c r="G115" s="121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396"/>
      <c r="AP115" s="396"/>
      <c r="AQ115" s="396"/>
      <c r="AR115" s="396"/>
      <c r="AS115" s="396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486" t="s">
        <v>263</v>
      </c>
      <c r="B116" s="487"/>
      <c r="C116" s="396"/>
      <c r="D116" s="120"/>
      <c r="E116" s="121"/>
      <c r="F116" s="396"/>
      <c r="G116" s="121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396"/>
      <c r="AP116" s="396"/>
      <c r="AQ116" s="396"/>
      <c r="AR116" s="396"/>
      <c r="AS116" s="396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396"/>
      <c r="C117" s="396"/>
      <c r="D117" s="120"/>
      <c r="E117" s="121"/>
      <c r="F117" s="396"/>
      <c r="G117" s="121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96"/>
      <c r="AP117" s="396"/>
      <c r="AQ117" s="396"/>
      <c r="AR117" s="396"/>
      <c r="AS117" s="396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488" t="s">
        <v>265</v>
      </c>
      <c r="B118" s="488"/>
      <c r="C118" s="488"/>
      <c r="D118" s="489"/>
      <c r="E118" s="489"/>
      <c r="F118" s="489"/>
      <c r="G118" s="489"/>
      <c r="H118" s="489"/>
      <c r="I118" s="489"/>
      <c r="J118" s="489"/>
      <c r="K118" s="489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115"/>
      <c r="BA118" s="115"/>
    </row>
    <row r="121" spans="1:54" ht="18.75" x14ac:dyDescent="0.3">
      <c r="A121" s="231"/>
      <c r="B121" s="396"/>
      <c r="C121" s="396"/>
      <c r="D121" s="120"/>
      <c r="E121" s="121"/>
      <c r="F121" s="396"/>
      <c r="G121" s="121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396"/>
      <c r="AP121" s="396"/>
      <c r="AQ121" s="396"/>
      <c r="AR121" s="396"/>
      <c r="AS121" s="396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116:B116"/>
    <mergeCell ref="A118:K118"/>
    <mergeCell ref="A100:C104"/>
    <mergeCell ref="BB100:BB104"/>
    <mergeCell ref="A105:C108"/>
    <mergeCell ref="A109:BB109"/>
    <mergeCell ref="A111:AY111"/>
    <mergeCell ref="A90:C94"/>
    <mergeCell ref="BB90:BB94"/>
    <mergeCell ref="A95:C99"/>
    <mergeCell ref="BB95:BB99"/>
    <mergeCell ref="A85:C89"/>
    <mergeCell ref="BB85:BB89"/>
    <mergeCell ref="C79:C82"/>
    <mergeCell ref="A83:BB83"/>
    <mergeCell ref="A84:BB84"/>
    <mergeCell ref="C66:C70"/>
    <mergeCell ref="BB66:BB70"/>
    <mergeCell ref="A66:A70"/>
    <mergeCell ref="B66:B70"/>
    <mergeCell ref="A71:A74"/>
    <mergeCell ref="B71:B74"/>
    <mergeCell ref="C71:C74"/>
    <mergeCell ref="A75:A78"/>
    <mergeCell ref="B75:B78"/>
    <mergeCell ref="C75:C78"/>
    <mergeCell ref="A79:A82"/>
    <mergeCell ref="B79:B82"/>
    <mergeCell ref="A49:A53"/>
    <mergeCell ref="B49:B53"/>
    <mergeCell ref="C49:C53"/>
    <mergeCell ref="BB49:BB53"/>
    <mergeCell ref="A54:BB54"/>
    <mergeCell ref="BB55:BB59"/>
    <mergeCell ref="A60:A64"/>
    <mergeCell ref="B60:B64"/>
    <mergeCell ref="C60:C64"/>
    <mergeCell ref="BB60:BB64"/>
    <mergeCell ref="A12:C16"/>
    <mergeCell ref="BB12:BB16"/>
    <mergeCell ref="A17:C21"/>
    <mergeCell ref="BB17:BB26"/>
    <mergeCell ref="A65:BB65"/>
    <mergeCell ref="A38:A42"/>
    <mergeCell ref="B38:B41"/>
    <mergeCell ref="C38:C41"/>
    <mergeCell ref="BB38:BB42"/>
    <mergeCell ref="A43:A47"/>
    <mergeCell ref="B43:B47"/>
    <mergeCell ref="C43:C47"/>
    <mergeCell ref="BB43:BB47"/>
    <mergeCell ref="A55:A59"/>
    <mergeCell ref="B55:B59"/>
    <mergeCell ref="C55:C59"/>
    <mergeCell ref="A27:C31"/>
    <mergeCell ref="A32:BB32"/>
    <mergeCell ref="A33:A37"/>
    <mergeCell ref="B33:B36"/>
    <mergeCell ref="C33:C36"/>
    <mergeCell ref="BB33:BB37"/>
    <mergeCell ref="A22:C26"/>
    <mergeCell ref="A7:AO7"/>
    <mergeCell ref="AY1:BB1"/>
    <mergeCell ref="A3:BB3"/>
    <mergeCell ref="A4:BB4"/>
    <mergeCell ref="A5:BB5"/>
    <mergeCell ref="A6:AO6"/>
    <mergeCell ref="BB8:BB10"/>
    <mergeCell ref="E9:E10"/>
    <mergeCell ref="F9:F10"/>
    <mergeCell ref="G9:G10"/>
    <mergeCell ref="A8:A10"/>
    <mergeCell ref="B8:B10"/>
    <mergeCell ref="C8:C10"/>
    <mergeCell ref="D8:D10"/>
    <mergeCell ref="E8:G8"/>
    <mergeCell ref="W9:Y9"/>
    <mergeCell ref="H8:BA8"/>
    <mergeCell ref="Z9:AD9"/>
    <mergeCell ref="AE9:AI9"/>
    <mergeCell ref="AJ9:AN9"/>
    <mergeCell ref="AO9:AS9"/>
    <mergeCell ref="AT9:AX9"/>
    <mergeCell ref="AY9:BA9"/>
    <mergeCell ref="H9:J9"/>
    <mergeCell ref="K9:M9"/>
    <mergeCell ref="N9:P9"/>
    <mergeCell ref="Q9:S9"/>
    <mergeCell ref="T9:V9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tabSelected="1" view="pageBreakPreview" zoomScale="80" zoomScaleSheetLayoutView="80" workbookViewId="0">
      <pane xSplit="6" ySplit="11" topLeftCell="G40" activePane="bottomRight" state="frozen"/>
      <selection pane="topRight" activeCell="G1" sqref="G1"/>
      <selection pane="bottomLeft" activeCell="A12" sqref="A12"/>
      <selection pane="bottomRight" activeCell="N117" sqref="N117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3" customWidth="1"/>
    <col min="7" max="7" width="11.285156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40" width="7.8554687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15" customHeight="1" x14ac:dyDescent="0.25">
      <c r="AW1" s="311"/>
      <c r="AX1" s="311"/>
      <c r="AY1" s="459" t="s">
        <v>313</v>
      </c>
      <c r="AZ1" s="459"/>
      <c r="BA1" s="459"/>
      <c r="BB1" s="459"/>
    </row>
    <row r="2" spans="1:54" ht="18.75" x14ac:dyDescent="0.25">
      <c r="BB2" s="228" t="s">
        <v>272</v>
      </c>
    </row>
    <row r="3" spans="1:54" s="110" customFormat="1" ht="24" customHeight="1" x14ac:dyDescent="0.25">
      <c r="A3" s="521" t="s">
        <v>323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</row>
    <row r="4" spans="1:54" s="96" customFormat="1" ht="17.25" customHeight="1" x14ac:dyDescent="0.25">
      <c r="A4" s="522" t="s">
        <v>322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</row>
    <row r="5" spans="1:54" s="97" customFormat="1" ht="24" customHeight="1" x14ac:dyDescent="0.25">
      <c r="A5" s="523" t="s">
        <v>262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</row>
    <row r="6" spans="1:54" s="97" customFormat="1" ht="24" customHeight="1" x14ac:dyDescent="0.25">
      <c r="A6" s="484" t="s">
        <v>312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</row>
    <row r="7" spans="1:54" ht="13.5" thickBot="1" x14ac:dyDescent="0.3">
      <c r="A7" s="563"/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563"/>
      <c r="AO7" s="563"/>
      <c r="AP7" s="418"/>
      <c r="AQ7" s="418"/>
      <c r="AR7" s="418"/>
      <c r="AS7" s="418"/>
      <c r="AT7" s="95"/>
      <c r="AU7" s="95"/>
      <c r="AV7" s="95"/>
      <c r="AW7" s="95"/>
      <c r="AX7" s="95"/>
      <c r="AY7" s="95"/>
      <c r="AZ7" s="95"/>
      <c r="BA7" s="95"/>
      <c r="BB7" s="99" t="s">
        <v>257</v>
      </c>
    </row>
    <row r="8" spans="1:54" ht="15" customHeight="1" x14ac:dyDescent="0.25">
      <c r="A8" s="564" t="s">
        <v>0</v>
      </c>
      <c r="B8" s="564" t="s">
        <v>266</v>
      </c>
      <c r="C8" s="564" t="s">
        <v>259</v>
      </c>
      <c r="D8" s="564" t="s">
        <v>40</v>
      </c>
      <c r="E8" s="564" t="s">
        <v>256</v>
      </c>
      <c r="F8" s="564"/>
      <c r="G8" s="564"/>
      <c r="H8" s="469" t="s">
        <v>255</v>
      </c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537" t="s">
        <v>303</v>
      </c>
    </row>
    <row r="9" spans="1:54" ht="28.5" customHeight="1" x14ac:dyDescent="0.25">
      <c r="A9" s="564"/>
      <c r="B9" s="564"/>
      <c r="C9" s="564"/>
      <c r="D9" s="564"/>
      <c r="E9" s="564" t="s">
        <v>328</v>
      </c>
      <c r="F9" s="564" t="s">
        <v>278</v>
      </c>
      <c r="G9" s="565" t="s">
        <v>19</v>
      </c>
      <c r="H9" s="469" t="s">
        <v>17</v>
      </c>
      <c r="I9" s="469"/>
      <c r="J9" s="469"/>
      <c r="K9" s="469" t="s">
        <v>18</v>
      </c>
      <c r="L9" s="469"/>
      <c r="M9" s="469"/>
      <c r="N9" s="469" t="s">
        <v>22</v>
      </c>
      <c r="O9" s="469"/>
      <c r="P9" s="469"/>
      <c r="Q9" s="469" t="s">
        <v>24</v>
      </c>
      <c r="R9" s="469"/>
      <c r="S9" s="469"/>
      <c r="T9" s="469" t="s">
        <v>25</v>
      </c>
      <c r="U9" s="469"/>
      <c r="V9" s="469"/>
      <c r="W9" s="469" t="s">
        <v>26</v>
      </c>
      <c r="X9" s="469"/>
      <c r="Y9" s="469"/>
      <c r="Z9" s="469" t="s">
        <v>28</v>
      </c>
      <c r="AA9" s="469"/>
      <c r="AB9" s="469"/>
      <c r="AC9" s="566"/>
      <c r="AD9" s="566"/>
      <c r="AE9" s="469" t="s">
        <v>29</v>
      </c>
      <c r="AF9" s="469"/>
      <c r="AG9" s="469"/>
      <c r="AH9" s="566"/>
      <c r="AI9" s="566"/>
      <c r="AJ9" s="469" t="s">
        <v>30</v>
      </c>
      <c r="AK9" s="469"/>
      <c r="AL9" s="469"/>
      <c r="AM9" s="566"/>
      <c r="AN9" s="566"/>
      <c r="AO9" s="469" t="s">
        <v>32</v>
      </c>
      <c r="AP9" s="469"/>
      <c r="AQ9" s="469"/>
      <c r="AR9" s="566"/>
      <c r="AS9" s="566"/>
      <c r="AT9" s="469" t="s">
        <v>33</v>
      </c>
      <c r="AU9" s="469"/>
      <c r="AV9" s="469"/>
      <c r="AW9" s="566"/>
      <c r="AX9" s="566"/>
      <c r="AY9" s="469" t="s">
        <v>34</v>
      </c>
      <c r="AZ9" s="469"/>
      <c r="BA9" s="469"/>
      <c r="BB9" s="538"/>
    </row>
    <row r="10" spans="1:54" ht="55.5" customHeight="1" x14ac:dyDescent="0.25">
      <c r="A10" s="564"/>
      <c r="B10" s="564"/>
      <c r="C10" s="564"/>
      <c r="D10" s="564"/>
      <c r="E10" s="564"/>
      <c r="F10" s="564"/>
      <c r="G10" s="565"/>
      <c r="H10" s="409" t="s">
        <v>20</v>
      </c>
      <c r="I10" s="409" t="s">
        <v>21</v>
      </c>
      <c r="J10" s="360" t="s">
        <v>19</v>
      </c>
      <c r="K10" s="409" t="s">
        <v>20</v>
      </c>
      <c r="L10" s="409" t="s">
        <v>21</v>
      </c>
      <c r="M10" s="360" t="s">
        <v>19</v>
      </c>
      <c r="N10" s="409" t="s">
        <v>20</v>
      </c>
      <c r="O10" s="409" t="s">
        <v>21</v>
      </c>
      <c r="P10" s="360" t="s">
        <v>19</v>
      </c>
      <c r="Q10" s="409" t="s">
        <v>20</v>
      </c>
      <c r="R10" s="409" t="s">
        <v>21</v>
      </c>
      <c r="S10" s="360" t="s">
        <v>19</v>
      </c>
      <c r="T10" s="409" t="s">
        <v>20</v>
      </c>
      <c r="U10" s="409" t="s">
        <v>21</v>
      </c>
      <c r="V10" s="360" t="s">
        <v>19</v>
      </c>
      <c r="W10" s="409" t="s">
        <v>20</v>
      </c>
      <c r="X10" s="409" t="s">
        <v>21</v>
      </c>
      <c r="Y10" s="360" t="s">
        <v>19</v>
      </c>
      <c r="Z10" s="409" t="s">
        <v>20</v>
      </c>
      <c r="AA10" s="409" t="s">
        <v>21</v>
      </c>
      <c r="AB10" s="360" t="s">
        <v>19</v>
      </c>
      <c r="AC10" s="409" t="s">
        <v>21</v>
      </c>
      <c r="AD10" s="360" t="s">
        <v>19</v>
      </c>
      <c r="AE10" s="409" t="s">
        <v>20</v>
      </c>
      <c r="AF10" s="409" t="s">
        <v>21</v>
      </c>
      <c r="AG10" s="360" t="s">
        <v>19</v>
      </c>
      <c r="AH10" s="409" t="s">
        <v>21</v>
      </c>
      <c r="AI10" s="360" t="s">
        <v>19</v>
      </c>
      <c r="AJ10" s="409" t="s">
        <v>20</v>
      </c>
      <c r="AK10" s="409" t="s">
        <v>21</v>
      </c>
      <c r="AL10" s="360" t="s">
        <v>19</v>
      </c>
      <c r="AM10" s="409" t="s">
        <v>21</v>
      </c>
      <c r="AN10" s="360" t="s">
        <v>19</v>
      </c>
      <c r="AO10" s="409" t="s">
        <v>20</v>
      </c>
      <c r="AP10" s="409" t="s">
        <v>21</v>
      </c>
      <c r="AQ10" s="360" t="s">
        <v>19</v>
      </c>
      <c r="AR10" s="409" t="s">
        <v>21</v>
      </c>
      <c r="AS10" s="360" t="s">
        <v>19</v>
      </c>
      <c r="AT10" s="409" t="s">
        <v>20</v>
      </c>
      <c r="AU10" s="409" t="s">
        <v>21</v>
      </c>
      <c r="AV10" s="360" t="s">
        <v>19</v>
      </c>
      <c r="AW10" s="409" t="s">
        <v>21</v>
      </c>
      <c r="AX10" s="360" t="s">
        <v>19</v>
      </c>
      <c r="AY10" s="409" t="s">
        <v>20</v>
      </c>
      <c r="AZ10" s="409" t="s">
        <v>21</v>
      </c>
      <c r="BA10" s="360" t="s">
        <v>19</v>
      </c>
      <c r="BB10" s="539"/>
    </row>
    <row r="11" spans="1:54" s="100" customFormat="1" ht="15.75" x14ac:dyDescent="0.25">
      <c r="A11" s="358">
        <v>1</v>
      </c>
      <c r="B11" s="358">
        <v>2</v>
      </c>
      <c r="C11" s="358">
        <v>3</v>
      </c>
      <c r="D11" s="358">
        <v>4</v>
      </c>
      <c r="E11" s="358">
        <v>5</v>
      </c>
      <c r="F11" s="361">
        <v>6</v>
      </c>
      <c r="G11" s="359">
        <v>7</v>
      </c>
      <c r="H11" s="358">
        <v>8</v>
      </c>
      <c r="I11" s="358">
        <v>9</v>
      </c>
      <c r="J11" s="359">
        <v>10</v>
      </c>
      <c r="K11" s="358">
        <v>11</v>
      </c>
      <c r="L11" s="358">
        <v>12</v>
      </c>
      <c r="M11" s="359">
        <v>13</v>
      </c>
      <c r="N11" s="358">
        <v>14</v>
      </c>
      <c r="O11" s="358">
        <v>15</v>
      </c>
      <c r="P11" s="359">
        <v>16</v>
      </c>
      <c r="Q11" s="358">
        <v>17</v>
      </c>
      <c r="R11" s="358">
        <v>18</v>
      </c>
      <c r="S11" s="359">
        <v>19</v>
      </c>
      <c r="T11" s="358">
        <v>20</v>
      </c>
      <c r="U11" s="358">
        <v>21</v>
      </c>
      <c r="V11" s="359">
        <v>22</v>
      </c>
      <c r="W11" s="358">
        <v>23</v>
      </c>
      <c r="X11" s="358">
        <v>24</v>
      </c>
      <c r="Y11" s="359">
        <v>25</v>
      </c>
      <c r="Z11" s="358">
        <v>26</v>
      </c>
      <c r="AA11" s="358">
        <v>24</v>
      </c>
      <c r="AB11" s="359">
        <v>25</v>
      </c>
      <c r="AC11" s="358">
        <v>27</v>
      </c>
      <c r="AD11" s="359">
        <v>28</v>
      </c>
      <c r="AE11" s="358">
        <v>29</v>
      </c>
      <c r="AF11" s="358">
        <v>30</v>
      </c>
      <c r="AG11" s="359">
        <v>31</v>
      </c>
      <c r="AH11" s="358">
        <v>30</v>
      </c>
      <c r="AI11" s="359">
        <v>31</v>
      </c>
      <c r="AJ11" s="358">
        <v>32</v>
      </c>
      <c r="AK11" s="358">
        <v>33</v>
      </c>
      <c r="AL11" s="359">
        <v>34</v>
      </c>
      <c r="AM11" s="358">
        <v>33</v>
      </c>
      <c r="AN11" s="359">
        <v>34</v>
      </c>
      <c r="AO11" s="358">
        <v>35</v>
      </c>
      <c r="AP11" s="358">
        <v>36</v>
      </c>
      <c r="AQ11" s="359">
        <v>37</v>
      </c>
      <c r="AR11" s="358">
        <v>36</v>
      </c>
      <c r="AS11" s="359">
        <v>37</v>
      </c>
      <c r="AT11" s="358">
        <v>38</v>
      </c>
      <c r="AU11" s="358">
        <v>39</v>
      </c>
      <c r="AV11" s="359">
        <v>40</v>
      </c>
      <c r="AW11" s="358">
        <v>39</v>
      </c>
      <c r="AX11" s="359">
        <v>40</v>
      </c>
      <c r="AY11" s="358">
        <v>41</v>
      </c>
      <c r="AZ11" s="358">
        <v>42</v>
      </c>
      <c r="BA11" s="359">
        <v>43</v>
      </c>
      <c r="BB11" s="227">
        <v>44</v>
      </c>
    </row>
    <row r="12" spans="1:54" ht="19.7" customHeight="1" x14ac:dyDescent="0.25">
      <c r="A12" s="471" t="s">
        <v>277</v>
      </c>
      <c r="B12" s="471"/>
      <c r="C12" s="471"/>
      <c r="D12" s="411" t="s">
        <v>258</v>
      </c>
      <c r="E12" s="366">
        <f>E13+E14+E15</f>
        <v>729525.10000000009</v>
      </c>
      <c r="F12" s="366">
        <f>F13+F14+F15</f>
        <v>268980.5</v>
      </c>
      <c r="G12" s="328">
        <f>F12/E12</f>
        <v>0.36870629948167644</v>
      </c>
      <c r="H12" s="192" t="s">
        <v>274</v>
      </c>
      <c r="I12" s="190" t="s">
        <v>274</v>
      </c>
      <c r="J12" s="192" t="s">
        <v>274</v>
      </c>
      <c r="K12" s="190" t="s">
        <v>274</v>
      </c>
      <c r="L12" s="192" t="s">
        <v>274</v>
      </c>
      <c r="M12" s="190" t="s">
        <v>274</v>
      </c>
      <c r="N12" s="192" t="s">
        <v>274</v>
      </c>
      <c r="O12" s="190" t="s">
        <v>274</v>
      </c>
      <c r="P12" s="192" t="s">
        <v>274</v>
      </c>
      <c r="Q12" s="190" t="s">
        <v>274</v>
      </c>
      <c r="R12" s="192" t="s">
        <v>274</v>
      </c>
      <c r="S12" s="190" t="s">
        <v>274</v>
      </c>
      <c r="T12" s="192" t="s">
        <v>274</v>
      </c>
      <c r="U12" s="190" t="s">
        <v>274</v>
      </c>
      <c r="V12" s="192" t="s">
        <v>274</v>
      </c>
      <c r="W12" s="190" t="s">
        <v>274</v>
      </c>
      <c r="X12" s="192" t="s">
        <v>274</v>
      </c>
      <c r="Y12" s="190" t="s">
        <v>274</v>
      </c>
      <c r="Z12" s="192" t="s">
        <v>274</v>
      </c>
      <c r="AA12" s="190" t="s">
        <v>274</v>
      </c>
      <c r="AB12" s="192" t="s">
        <v>274</v>
      </c>
      <c r="AC12" s="190" t="s">
        <v>274</v>
      </c>
      <c r="AD12" s="192" t="s">
        <v>274</v>
      </c>
      <c r="AE12" s="190" t="s">
        <v>274</v>
      </c>
      <c r="AF12" s="192" t="s">
        <v>274</v>
      </c>
      <c r="AG12" s="190" t="s">
        <v>274</v>
      </c>
      <c r="AH12" s="192" t="s">
        <v>274</v>
      </c>
      <c r="AI12" s="190" t="s">
        <v>274</v>
      </c>
      <c r="AJ12" s="192" t="s">
        <v>274</v>
      </c>
      <c r="AK12" s="190" t="s">
        <v>274</v>
      </c>
      <c r="AL12" s="192" t="s">
        <v>274</v>
      </c>
      <c r="AM12" s="190" t="s">
        <v>274</v>
      </c>
      <c r="AN12" s="192" t="s">
        <v>274</v>
      </c>
      <c r="AO12" s="190" t="s">
        <v>274</v>
      </c>
      <c r="AP12" s="192" t="s">
        <v>274</v>
      </c>
      <c r="AQ12" s="190" t="s">
        <v>274</v>
      </c>
      <c r="AR12" s="192" t="s">
        <v>274</v>
      </c>
      <c r="AS12" s="190" t="s">
        <v>274</v>
      </c>
      <c r="AT12" s="192" t="s">
        <v>274</v>
      </c>
      <c r="AU12" s="190" t="s">
        <v>274</v>
      </c>
      <c r="AV12" s="192" t="s">
        <v>274</v>
      </c>
      <c r="AW12" s="190" t="s">
        <v>274</v>
      </c>
      <c r="AX12" s="192" t="s">
        <v>274</v>
      </c>
      <c r="AY12" s="190" t="s">
        <v>274</v>
      </c>
      <c r="AZ12" s="192" t="s">
        <v>274</v>
      </c>
      <c r="BA12" s="190" t="s">
        <v>274</v>
      </c>
      <c r="BB12" s="520"/>
    </row>
    <row r="13" spans="1:54" ht="30.75" customHeight="1" x14ac:dyDescent="0.25">
      <c r="A13" s="471"/>
      <c r="B13" s="471"/>
      <c r="C13" s="471"/>
      <c r="D13" s="259" t="s">
        <v>37</v>
      </c>
      <c r="E13" s="368">
        <f t="shared" ref="E13" si="0">E28</f>
        <v>4598.2</v>
      </c>
      <c r="F13" s="367">
        <f>F28</f>
        <v>1620.8</v>
      </c>
      <c r="G13" s="329">
        <f t="shared" ref="G13:G15" si="1">F13/E13</f>
        <v>0.35248575529555043</v>
      </c>
      <c r="H13" s="192" t="s">
        <v>274</v>
      </c>
      <c r="I13" s="190" t="s">
        <v>274</v>
      </c>
      <c r="J13" s="192" t="s">
        <v>274</v>
      </c>
      <c r="K13" s="190" t="s">
        <v>274</v>
      </c>
      <c r="L13" s="192" t="s">
        <v>274</v>
      </c>
      <c r="M13" s="190" t="s">
        <v>274</v>
      </c>
      <c r="N13" s="192" t="s">
        <v>274</v>
      </c>
      <c r="O13" s="190" t="s">
        <v>274</v>
      </c>
      <c r="P13" s="192" t="s">
        <v>274</v>
      </c>
      <c r="Q13" s="190" t="s">
        <v>274</v>
      </c>
      <c r="R13" s="192" t="s">
        <v>274</v>
      </c>
      <c r="S13" s="190" t="s">
        <v>274</v>
      </c>
      <c r="T13" s="192" t="s">
        <v>274</v>
      </c>
      <c r="U13" s="190" t="s">
        <v>274</v>
      </c>
      <c r="V13" s="192" t="s">
        <v>274</v>
      </c>
      <c r="W13" s="190" t="s">
        <v>274</v>
      </c>
      <c r="X13" s="192" t="s">
        <v>274</v>
      </c>
      <c r="Y13" s="190" t="s">
        <v>274</v>
      </c>
      <c r="Z13" s="192" t="s">
        <v>274</v>
      </c>
      <c r="AA13" s="190" t="s">
        <v>274</v>
      </c>
      <c r="AB13" s="192" t="s">
        <v>274</v>
      </c>
      <c r="AC13" s="190" t="s">
        <v>274</v>
      </c>
      <c r="AD13" s="192" t="s">
        <v>274</v>
      </c>
      <c r="AE13" s="190" t="s">
        <v>274</v>
      </c>
      <c r="AF13" s="192" t="s">
        <v>274</v>
      </c>
      <c r="AG13" s="190" t="s">
        <v>274</v>
      </c>
      <c r="AH13" s="192" t="s">
        <v>274</v>
      </c>
      <c r="AI13" s="190" t="s">
        <v>274</v>
      </c>
      <c r="AJ13" s="192" t="s">
        <v>274</v>
      </c>
      <c r="AK13" s="190" t="s">
        <v>274</v>
      </c>
      <c r="AL13" s="192" t="s">
        <v>274</v>
      </c>
      <c r="AM13" s="190" t="s">
        <v>274</v>
      </c>
      <c r="AN13" s="192" t="s">
        <v>274</v>
      </c>
      <c r="AO13" s="190" t="s">
        <v>274</v>
      </c>
      <c r="AP13" s="192" t="s">
        <v>274</v>
      </c>
      <c r="AQ13" s="190" t="s">
        <v>274</v>
      </c>
      <c r="AR13" s="192" t="s">
        <v>274</v>
      </c>
      <c r="AS13" s="190" t="s">
        <v>274</v>
      </c>
      <c r="AT13" s="192" t="s">
        <v>274</v>
      </c>
      <c r="AU13" s="190" t="s">
        <v>274</v>
      </c>
      <c r="AV13" s="192" t="s">
        <v>274</v>
      </c>
      <c r="AW13" s="190" t="s">
        <v>274</v>
      </c>
      <c r="AX13" s="192" t="s">
        <v>274</v>
      </c>
      <c r="AY13" s="190" t="s">
        <v>274</v>
      </c>
      <c r="AZ13" s="192" t="s">
        <v>274</v>
      </c>
      <c r="BA13" s="190" t="s">
        <v>274</v>
      </c>
      <c r="BB13" s="467"/>
    </row>
    <row r="14" spans="1:54" ht="33.6" customHeight="1" x14ac:dyDescent="0.25">
      <c r="A14" s="471"/>
      <c r="B14" s="471"/>
      <c r="C14" s="471"/>
      <c r="D14" s="259" t="s">
        <v>2</v>
      </c>
      <c r="E14" s="368">
        <f>E29</f>
        <v>63576.6</v>
      </c>
      <c r="F14" s="367">
        <f>F29</f>
        <v>16160.5</v>
      </c>
      <c r="G14" s="329">
        <f t="shared" si="1"/>
        <v>0.254189434477465</v>
      </c>
      <c r="H14" s="192" t="s">
        <v>274</v>
      </c>
      <c r="I14" s="190" t="s">
        <v>274</v>
      </c>
      <c r="J14" s="192" t="s">
        <v>274</v>
      </c>
      <c r="K14" s="190" t="s">
        <v>274</v>
      </c>
      <c r="L14" s="192" t="s">
        <v>274</v>
      </c>
      <c r="M14" s="190" t="s">
        <v>274</v>
      </c>
      <c r="N14" s="192" t="s">
        <v>274</v>
      </c>
      <c r="O14" s="190" t="s">
        <v>274</v>
      </c>
      <c r="P14" s="192" t="s">
        <v>274</v>
      </c>
      <c r="Q14" s="190" t="s">
        <v>274</v>
      </c>
      <c r="R14" s="192" t="s">
        <v>274</v>
      </c>
      <c r="S14" s="190" t="s">
        <v>274</v>
      </c>
      <c r="T14" s="192" t="s">
        <v>274</v>
      </c>
      <c r="U14" s="190" t="s">
        <v>274</v>
      </c>
      <c r="V14" s="192" t="s">
        <v>274</v>
      </c>
      <c r="W14" s="190" t="s">
        <v>274</v>
      </c>
      <c r="X14" s="192" t="s">
        <v>274</v>
      </c>
      <c r="Y14" s="190" t="s">
        <v>274</v>
      </c>
      <c r="Z14" s="192" t="s">
        <v>274</v>
      </c>
      <c r="AA14" s="190" t="s">
        <v>274</v>
      </c>
      <c r="AB14" s="192" t="s">
        <v>274</v>
      </c>
      <c r="AC14" s="190" t="s">
        <v>274</v>
      </c>
      <c r="AD14" s="192" t="s">
        <v>274</v>
      </c>
      <c r="AE14" s="190" t="s">
        <v>274</v>
      </c>
      <c r="AF14" s="192" t="s">
        <v>274</v>
      </c>
      <c r="AG14" s="190" t="s">
        <v>274</v>
      </c>
      <c r="AH14" s="192" t="s">
        <v>274</v>
      </c>
      <c r="AI14" s="190" t="s">
        <v>274</v>
      </c>
      <c r="AJ14" s="192" t="s">
        <v>274</v>
      </c>
      <c r="AK14" s="190" t="s">
        <v>274</v>
      </c>
      <c r="AL14" s="192" t="s">
        <v>274</v>
      </c>
      <c r="AM14" s="190" t="s">
        <v>274</v>
      </c>
      <c r="AN14" s="192" t="s">
        <v>274</v>
      </c>
      <c r="AO14" s="190" t="s">
        <v>274</v>
      </c>
      <c r="AP14" s="192" t="s">
        <v>274</v>
      </c>
      <c r="AQ14" s="190" t="s">
        <v>274</v>
      </c>
      <c r="AR14" s="192" t="s">
        <v>274</v>
      </c>
      <c r="AS14" s="190" t="s">
        <v>274</v>
      </c>
      <c r="AT14" s="192" t="s">
        <v>274</v>
      </c>
      <c r="AU14" s="190" t="s">
        <v>274</v>
      </c>
      <c r="AV14" s="192" t="s">
        <v>274</v>
      </c>
      <c r="AW14" s="190" t="s">
        <v>274</v>
      </c>
      <c r="AX14" s="192" t="s">
        <v>274</v>
      </c>
      <c r="AY14" s="190" t="s">
        <v>274</v>
      </c>
      <c r="AZ14" s="192" t="s">
        <v>274</v>
      </c>
      <c r="BA14" s="190" t="s">
        <v>274</v>
      </c>
      <c r="BB14" s="467"/>
    </row>
    <row r="15" spans="1:54" ht="31.5" x14ac:dyDescent="0.25">
      <c r="A15" s="471"/>
      <c r="B15" s="471"/>
      <c r="C15" s="471"/>
      <c r="D15" s="330" t="s">
        <v>43</v>
      </c>
      <c r="E15" s="368">
        <f>E30</f>
        <v>661350.30000000005</v>
      </c>
      <c r="F15" s="367">
        <f>F30</f>
        <v>251199.19999999998</v>
      </c>
      <c r="G15" s="329">
        <f t="shared" si="1"/>
        <v>0.37982775542704067</v>
      </c>
      <c r="H15" s="192" t="s">
        <v>274</v>
      </c>
      <c r="I15" s="190" t="s">
        <v>274</v>
      </c>
      <c r="J15" s="192" t="s">
        <v>274</v>
      </c>
      <c r="K15" s="190" t="s">
        <v>274</v>
      </c>
      <c r="L15" s="192" t="s">
        <v>274</v>
      </c>
      <c r="M15" s="190" t="s">
        <v>274</v>
      </c>
      <c r="N15" s="192" t="s">
        <v>274</v>
      </c>
      <c r="O15" s="190" t="s">
        <v>274</v>
      </c>
      <c r="P15" s="192" t="s">
        <v>274</v>
      </c>
      <c r="Q15" s="190" t="s">
        <v>274</v>
      </c>
      <c r="R15" s="192" t="s">
        <v>274</v>
      </c>
      <c r="S15" s="190" t="s">
        <v>274</v>
      </c>
      <c r="T15" s="192" t="s">
        <v>274</v>
      </c>
      <c r="U15" s="190" t="s">
        <v>274</v>
      </c>
      <c r="V15" s="192" t="s">
        <v>274</v>
      </c>
      <c r="W15" s="190" t="s">
        <v>274</v>
      </c>
      <c r="X15" s="192" t="s">
        <v>274</v>
      </c>
      <c r="Y15" s="190" t="s">
        <v>274</v>
      </c>
      <c r="Z15" s="192" t="s">
        <v>274</v>
      </c>
      <c r="AA15" s="190" t="s">
        <v>274</v>
      </c>
      <c r="AB15" s="192" t="s">
        <v>274</v>
      </c>
      <c r="AC15" s="190" t="s">
        <v>274</v>
      </c>
      <c r="AD15" s="192" t="s">
        <v>274</v>
      </c>
      <c r="AE15" s="190" t="s">
        <v>274</v>
      </c>
      <c r="AF15" s="192" t="s">
        <v>274</v>
      </c>
      <c r="AG15" s="190" t="s">
        <v>274</v>
      </c>
      <c r="AH15" s="192" t="s">
        <v>274</v>
      </c>
      <c r="AI15" s="190" t="s">
        <v>274</v>
      </c>
      <c r="AJ15" s="192" t="s">
        <v>274</v>
      </c>
      <c r="AK15" s="190" t="s">
        <v>274</v>
      </c>
      <c r="AL15" s="192" t="s">
        <v>274</v>
      </c>
      <c r="AM15" s="190" t="s">
        <v>274</v>
      </c>
      <c r="AN15" s="192" t="s">
        <v>274</v>
      </c>
      <c r="AO15" s="190" t="s">
        <v>274</v>
      </c>
      <c r="AP15" s="192" t="s">
        <v>274</v>
      </c>
      <c r="AQ15" s="190" t="s">
        <v>274</v>
      </c>
      <c r="AR15" s="192" t="s">
        <v>274</v>
      </c>
      <c r="AS15" s="190" t="s">
        <v>274</v>
      </c>
      <c r="AT15" s="192" t="s">
        <v>274</v>
      </c>
      <c r="AU15" s="190" t="s">
        <v>274</v>
      </c>
      <c r="AV15" s="192" t="s">
        <v>274</v>
      </c>
      <c r="AW15" s="190" t="s">
        <v>274</v>
      </c>
      <c r="AX15" s="192" t="s">
        <v>274</v>
      </c>
      <c r="AY15" s="190" t="s">
        <v>274</v>
      </c>
      <c r="AZ15" s="192" t="s">
        <v>274</v>
      </c>
      <c r="BA15" s="190" t="s">
        <v>274</v>
      </c>
      <c r="BB15" s="467"/>
    </row>
    <row r="16" spans="1:54" ht="30.75" hidden="1" customHeight="1" x14ac:dyDescent="0.25">
      <c r="A16" s="471"/>
      <c r="B16" s="471"/>
      <c r="C16" s="471"/>
      <c r="D16" s="331" t="s">
        <v>267</v>
      </c>
      <c r="E16" s="368"/>
      <c r="F16" s="368"/>
      <c r="G16" s="205"/>
      <c r="H16" s="157"/>
      <c r="I16" s="157"/>
      <c r="J16" s="205"/>
      <c r="K16" s="157"/>
      <c r="L16" s="157"/>
      <c r="M16" s="205"/>
      <c r="N16" s="157"/>
      <c r="O16" s="157"/>
      <c r="P16" s="205"/>
      <c r="Q16" s="157"/>
      <c r="R16" s="157"/>
      <c r="S16" s="205"/>
      <c r="T16" s="157"/>
      <c r="U16" s="157"/>
      <c r="V16" s="205"/>
      <c r="W16" s="157"/>
      <c r="X16" s="157"/>
      <c r="Y16" s="205"/>
      <c r="Z16" s="157"/>
      <c r="AA16" s="157"/>
      <c r="AB16" s="205"/>
      <c r="AC16" s="205"/>
      <c r="AD16" s="205"/>
      <c r="AE16" s="157"/>
      <c r="AF16" s="157"/>
      <c r="AG16" s="205"/>
      <c r="AH16" s="205"/>
      <c r="AI16" s="205"/>
      <c r="AJ16" s="157"/>
      <c r="AK16" s="157"/>
      <c r="AL16" s="205"/>
      <c r="AM16" s="205"/>
      <c r="AN16" s="205"/>
      <c r="AO16" s="157"/>
      <c r="AP16" s="157"/>
      <c r="AQ16" s="205"/>
      <c r="AR16" s="205"/>
      <c r="AS16" s="205"/>
      <c r="AT16" s="157"/>
      <c r="AU16" s="157"/>
      <c r="AV16" s="205"/>
      <c r="AW16" s="205"/>
      <c r="AX16" s="205"/>
      <c r="AY16" s="157"/>
      <c r="AZ16" s="205"/>
      <c r="BA16" s="205"/>
      <c r="BB16" s="467"/>
    </row>
    <row r="17" spans="1:54" ht="18.75" hidden="1" customHeight="1" x14ac:dyDescent="0.25">
      <c r="A17" s="546" t="s">
        <v>276</v>
      </c>
      <c r="B17" s="512"/>
      <c r="C17" s="513"/>
      <c r="D17" s="268" t="s">
        <v>41</v>
      </c>
      <c r="E17" s="369"/>
      <c r="F17" s="369"/>
      <c r="G17" s="191"/>
      <c r="H17" s="192"/>
      <c r="I17" s="190"/>
      <c r="J17" s="193"/>
      <c r="K17" s="190"/>
      <c r="L17" s="194"/>
      <c r="M17" s="193"/>
      <c r="N17" s="190"/>
      <c r="O17" s="190"/>
      <c r="P17" s="193"/>
      <c r="Q17" s="190"/>
      <c r="R17" s="190"/>
      <c r="S17" s="193"/>
      <c r="T17" s="190"/>
      <c r="U17" s="190"/>
      <c r="V17" s="193"/>
      <c r="W17" s="190"/>
      <c r="X17" s="190"/>
      <c r="Y17" s="193"/>
      <c r="Z17" s="190"/>
      <c r="AA17" s="195"/>
      <c r="AB17" s="196"/>
      <c r="AC17" s="197"/>
      <c r="AD17" s="193"/>
      <c r="AE17" s="194"/>
      <c r="AF17" s="195"/>
      <c r="AG17" s="197"/>
      <c r="AH17" s="193"/>
      <c r="AI17" s="193"/>
      <c r="AJ17" s="194"/>
      <c r="AK17" s="195"/>
      <c r="AL17" s="196"/>
      <c r="AM17" s="193"/>
      <c r="AN17" s="193"/>
      <c r="AO17" s="198"/>
      <c r="AP17" s="195"/>
      <c r="AQ17" s="196"/>
      <c r="AR17" s="193"/>
      <c r="AS17" s="193"/>
      <c r="AT17" s="198"/>
      <c r="AU17" s="199"/>
      <c r="AV17" s="200"/>
      <c r="AW17" s="193"/>
      <c r="AX17" s="193"/>
      <c r="AY17" s="201"/>
      <c r="AZ17" s="193"/>
      <c r="BA17" s="193"/>
      <c r="BB17" s="466"/>
    </row>
    <row r="18" spans="1:54" ht="31.5" hidden="1" x14ac:dyDescent="0.25">
      <c r="A18" s="547"/>
      <c r="B18" s="515"/>
      <c r="C18" s="516"/>
      <c r="D18" s="269" t="s">
        <v>37</v>
      </c>
      <c r="E18" s="370"/>
      <c r="F18" s="371"/>
      <c r="G18" s="158"/>
      <c r="H18" s="158"/>
      <c r="I18" s="157"/>
      <c r="J18" s="157"/>
      <c r="K18" s="157"/>
      <c r="L18" s="160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61"/>
      <c r="AB18" s="162"/>
      <c r="AC18" s="163"/>
      <c r="AD18" s="157"/>
      <c r="AE18" s="160"/>
      <c r="AF18" s="161"/>
      <c r="AG18" s="163"/>
      <c r="AH18" s="157"/>
      <c r="AI18" s="157"/>
      <c r="AJ18" s="160"/>
      <c r="AK18" s="161"/>
      <c r="AL18" s="162"/>
      <c r="AM18" s="157"/>
      <c r="AN18" s="157"/>
      <c r="AO18" s="164"/>
      <c r="AP18" s="161"/>
      <c r="AQ18" s="162"/>
      <c r="AR18" s="157"/>
      <c r="AS18" s="157"/>
      <c r="AT18" s="164"/>
      <c r="AU18" s="159"/>
      <c r="AV18" s="159"/>
      <c r="AW18" s="157"/>
      <c r="AX18" s="157"/>
      <c r="AY18" s="162"/>
      <c r="AZ18" s="157"/>
      <c r="BA18" s="157"/>
      <c r="BB18" s="549"/>
    </row>
    <row r="19" spans="1:54" ht="33.6" hidden="1" customHeight="1" x14ac:dyDescent="0.25">
      <c r="A19" s="547"/>
      <c r="B19" s="515"/>
      <c r="C19" s="516"/>
      <c r="D19" s="270" t="s">
        <v>2</v>
      </c>
      <c r="E19" s="372"/>
      <c r="F19" s="373"/>
      <c r="G19" s="165"/>
      <c r="H19" s="166"/>
      <c r="I19" s="167"/>
      <c r="J19" s="168"/>
      <c r="K19" s="167"/>
      <c r="L19" s="170"/>
      <c r="M19" s="168"/>
      <c r="N19" s="167"/>
      <c r="O19" s="167"/>
      <c r="P19" s="168"/>
      <c r="Q19" s="167"/>
      <c r="R19" s="167"/>
      <c r="S19" s="168"/>
      <c r="T19" s="167"/>
      <c r="U19" s="167"/>
      <c r="V19" s="168"/>
      <c r="W19" s="167"/>
      <c r="X19" s="167"/>
      <c r="Y19" s="168"/>
      <c r="Z19" s="167"/>
      <c r="AA19" s="171"/>
      <c r="AB19" s="172"/>
      <c r="AC19" s="173"/>
      <c r="AD19" s="168"/>
      <c r="AE19" s="170"/>
      <c r="AF19" s="171"/>
      <c r="AG19" s="173"/>
      <c r="AH19" s="168"/>
      <c r="AI19" s="168"/>
      <c r="AJ19" s="170"/>
      <c r="AK19" s="171"/>
      <c r="AL19" s="172"/>
      <c r="AM19" s="168"/>
      <c r="AN19" s="168"/>
      <c r="AO19" s="174"/>
      <c r="AP19" s="171"/>
      <c r="AQ19" s="172"/>
      <c r="AR19" s="168"/>
      <c r="AS19" s="168"/>
      <c r="AT19" s="174"/>
      <c r="AU19" s="171"/>
      <c r="AV19" s="175"/>
      <c r="AW19" s="168"/>
      <c r="AX19" s="168"/>
      <c r="AY19" s="203"/>
      <c r="AZ19" s="168"/>
      <c r="BA19" s="168"/>
      <c r="BB19" s="549"/>
    </row>
    <row r="20" spans="1:54" ht="15.75" hidden="1" x14ac:dyDescent="0.25">
      <c r="A20" s="547"/>
      <c r="B20" s="515"/>
      <c r="C20" s="516"/>
      <c r="D20" s="271" t="s">
        <v>43</v>
      </c>
      <c r="E20" s="372"/>
      <c r="F20" s="373"/>
      <c r="G20" s="165"/>
      <c r="H20" s="188"/>
      <c r="I20" s="179"/>
      <c r="J20" s="178"/>
      <c r="K20" s="179"/>
      <c r="L20" s="180"/>
      <c r="M20" s="178"/>
      <c r="N20" s="179"/>
      <c r="O20" s="179"/>
      <c r="P20" s="178"/>
      <c r="Q20" s="179"/>
      <c r="R20" s="179"/>
      <c r="S20" s="178"/>
      <c r="T20" s="179"/>
      <c r="U20" s="179"/>
      <c r="V20" s="178"/>
      <c r="W20" s="179"/>
      <c r="X20" s="179"/>
      <c r="Y20" s="178"/>
      <c r="Z20" s="179"/>
      <c r="AA20" s="181"/>
      <c r="AB20" s="182"/>
      <c r="AC20" s="183"/>
      <c r="AD20" s="178"/>
      <c r="AE20" s="180"/>
      <c r="AF20" s="181"/>
      <c r="AG20" s="183"/>
      <c r="AH20" s="178"/>
      <c r="AI20" s="178"/>
      <c r="AJ20" s="180"/>
      <c r="AK20" s="181"/>
      <c r="AL20" s="182"/>
      <c r="AM20" s="178"/>
      <c r="AN20" s="178"/>
      <c r="AO20" s="184"/>
      <c r="AP20" s="181"/>
      <c r="AQ20" s="182"/>
      <c r="AR20" s="178"/>
      <c r="AS20" s="178"/>
      <c r="AT20" s="184"/>
      <c r="AU20" s="185"/>
      <c r="AV20" s="186"/>
      <c r="AW20" s="178"/>
      <c r="AX20" s="178"/>
      <c r="AY20" s="187"/>
      <c r="AZ20" s="178"/>
      <c r="BA20" s="178"/>
      <c r="BB20" s="549"/>
    </row>
    <row r="21" spans="1:54" ht="34.9" hidden="1" customHeight="1" x14ac:dyDescent="0.25">
      <c r="A21" s="547"/>
      <c r="B21" s="548"/>
      <c r="C21" s="516"/>
      <c r="D21" s="272" t="s">
        <v>267</v>
      </c>
      <c r="E21" s="372"/>
      <c r="F21" s="373"/>
      <c r="G21" s="165"/>
      <c r="H21" s="188"/>
      <c r="I21" s="179"/>
      <c r="J21" s="178"/>
      <c r="K21" s="179"/>
      <c r="L21" s="180"/>
      <c r="M21" s="178"/>
      <c r="N21" s="179"/>
      <c r="O21" s="179"/>
      <c r="P21" s="178"/>
      <c r="Q21" s="179"/>
      <c r="R21" s="179"/>
      <c r="S21" s="178"/>
      <c r="T21" s="179"/>
      <c r="U21" s="179"/>
      <c r="V21" s="178"/>
      <c r="W21" s="179"/>
      <c r="X21" s="179"/>
      <c r="Y21" s="178"/>
      <c r="Z21" s="179"/>
      <c r="AA21" s="181"/>
      <c r="AB21" s="182"/>
      <c r="AC21" s="183"/>
      <c r="AD21" s="178"/>
      <c r="AE21" s="180"/>
      <c r="AF21" s="181"/>
      <c r="AG21" s="183"/>
      <c r="AH21" s="178"/>
      <c r="AI21" s="178"/>
      <c r="AJ21" s="180"/>
      <c r="AK21" s="181"/>
      <c r="AL21" s="182"/>
      <c r="AM21" s="178"/>
      <c r="AN21" s="178"/>
      <c r="AO21" s="184"/>
      <c r="AP21" s="181"/>
      <c r="AQ21" s="182"/>
      <c r="AR21" s="178"/>
      <c r="AS21" s="178"/>
      <c r="AT21" s="184"/>
      <c r="AU21" s="185"/>
      <c r="AV21" s="186"/>
      <c r="AW21" s="178"/>
      <c r="AX21" s="178"/>
      <c r="AY21" s="185"/>
      <c r="AZ21" s="178"/>
      <c r="BA21" s="178"/>
      <c r="BB21" s="549"/>
    </row>
    <row r="22" spans="1:54" ht="17.25" hidden="1" customHeight="1" x14ac:dyDescent="0.25">
      <c r="A22" s="511" t="s">
        <v>275</v>
      </c>
      <c r="B22" s="512"/>
      <c r="C22" s="513"/>
      <c r="D22" s="268" t="s">
        <v>41</v>
      </c>
      <c r="E22" s="374"/>
      <c r="F22" s="369"/>
      <c r="G22" s="191"/>
      <c r="H22" s="192"/>
      <c r="I22" s="190"/>
      <c r="J22" s="193"/>
      <c r="K22" s="190"/>
      <c r="L22" s="194"/>
      <c r="M22" s="193"/>
      <c r="N22" s="190"/>
      <c r="O22" s="190"/>
      <c r="P22" s="193"/>
      <c r="Q22" s="190"/>
      <c r="R22" s="190"/>
      <c r="S22" s="193"/>
      <c r="T22" s="190"/>
      <c r="U22" s="190"/>
      <c r="V22" s="193"/>
      <c r="W22" s="190"/>
      <c r="X22" s="190"/>
      <c r="Y22" s="193"/>
      <c r="Z22" s="190"/>
      <c r="AA22" s="195"/>
      <c r="AB22" s="196"/>
      <c r="AC22" s="197"/>
      <c r="AD22" s="193"/>
      <c r="AE22" s="194"/>
      <c r="AF22" s="195"/>
      <c r="AG22" s="197"/>
      <c r="AH22" s="193"/>
      <c r="AI22" s="193"/>
      <c r="AJ22" s="194"/>
      <c r="AK22" s="195"/>
      <c r="AL22" s="196"/>
      <c r="AM22" s="193"/>
      <c r="AN22" s="193"/>
      <c r="AO22" s="198"/>
      <c r="AP22" s="195"/>
      <c r="AQ22" s="196"/>
      <c r="AR22" s="193"/>
      <c r="AS22" s="193"/>
      <c r="AT22" s="198"/>
      <c r="AU22" s="199"/>
      <c r="AV22" s="200"/>
      <c r="AW22" s="193"/>
      <c r="AX22" s="193"/>
      <c r="AY22" s="194"/>
      <c r="AZ22" s="193"/>
      <c r="BA22" s="193"/>
      <c r="BB22" s="549"/>
    </row>
    <row r="23" spans="1:54" ht="31.5" hidden="1" x14ac:dyDescent="0.25">
      <c r="A23" s="514"/>
      <c r="B23" s="515"/>
      <c r="C23" s="516"/>
      <c r="D23" s="270" t="s">
        <v>37</v>
      </c>
      <c r="E23" s="375"/>
      <c r="F23" s="376"/>
      <c r="G23" s="158"/>
      <c r="H23" s="158"/>
      <c r="I23" s="157"/>
      <c r="J23" s="157"/>
      <c r="K23" s="157"/>
      <c r="L23" s="160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61"/>
      <c r="AB23" s="162"/>
      <c r="AC23" s="163"/>
      <c r="AD23" s="157"/>
      <c r="AE23" s="160"/>
      <c r="AF23" s="161"/>
      <c r="AG23" s="163"/>
      <c r="AH23" s="157"/>
      <c r="AI23" s="157"/>
      <c r="AJ23" s="160"/>
      <c r="AK23" s="161"/>
      <c r="AL23" s="162"/>
      <c r="AM23" s="157"/>
      <c r="AN23" s="157"/>
      <c r="AO23" s="164"/>
      <c r="AP23" s="161"/>
      <c r="AQ23" s="162"/>
      <c r="AR23" s="157"/>
      <c r="AS23" s="157"/>
      <c r="AT23" s="164"/>
      <c r="AU23" s="159"/>
      <c r="AV23" s="159"/>
      <c r="AW23" s="157"/>
      <c r="AX23" s="157"/>
      <c r="AY23" s="159"/>
      <c r="AZ23" s="157"/>
      <c r="BA23" s="157"/>
      <c r="BB23" s="549"/>
    </row>
    <row r="24" spans="1:54" ht="31.15" hidden="1" customHeight="1" x14ac:dyDescent="0.25">
      <c r="A24" s="514"/>
      <c r="B24" s="515"/>
      <c r="C24" s="516"/>
      <c r="D24" s="270" t="s">
        <v>2</v>
      </c>
      <c r="E24" s="372"/>
      <c r="F24" s="373"/>
      <c r="G24" s="165"/>
      <c r="H24" s="166"/>
      <c r="I24" s="167"/>
      <c r="J24" s="168"/>
      <c r="K24" s="167"/>
      <c r="L24" s="170"/>
      <c r="M24" s="168"/>
      <c r="N24" s="167"/>
      <c r="O24" s="167"/>
      <c r="P24" s="168"/>
      <c r="Q24" s="167"/>
      <c r="R24" s="167"/>
      <c r="S24" s="168"/>
      <c r="T24" s="167"/>
      <c r="U24" s="167"/>
      <c r="V24" s="168"/>
      <c r="W24" s="167"/>
      <c r="X24" s="167"/>
      <c r="Y24" s="168"/>
      <c r="Z24" s="167"/>
      <c r="AA24" s="171"/>
      <c r="AB24" s="172"/>
      <c r="AC24" s="173"/>
      <c r="AD24" s="168"/>
      <c r="AE24" s="170"/>
      <c r="AF24" s="171"/>
      <c r="AG24" s="173"/>
      <c r="AH24" s="168"/>
      <c r="AI24" s="168"/>
      <c r="AJ24" s="170"/>
      <c r="AK24" s="171"/>
      <c r="AL24" s="172"/>
      <c r="AM24" s="168"/>
      <c r="AN24" s="168"/>
      <c r="AO24" s="174"/>
      <c r="AP24" s="171"/>
      <c r="AQ24" s="172"/>
      <c r="AR24" s="168"/>
      <c r="AS24" s="168"/>
      <c r="AT24" s="174"/>
      <c r="AU24" s="171"/>
      <c r="AV24" s="175"/>
      <c r="AW24" s="168"/>
      <c r="AX24" s="168"/>
      <c r="AY24" s="171"/>
      <c r="AZ24" s="168"/>
      <c r="BA24" s="168"/>
      <c r="BB24" s="549"/>
    </row>
    <row r="25" spans="1:54" ht="15.75" hidden="1" x14ac:dyDescent="0.25">
      <c r="A25" s="514"/>
      <c r="B25" s="515"/>
      <c r="C25" s="516"/>
      <c r="D25" s="273" t="s">
        <v>43</v>
      </c>
      <c r="E25" s="372"/>
      <c r="F25" s="373"/>
      <c r="G25" s="165"/>
      <c r="H25" s="188"/>
      <c r="I25" s="179"/>
      <c r="J25" s="178"/>
      <c r="K25" s="179"/>
      <c r="L25" s="180"/>
      <c r="M25" s="178"/>
      <c r="N25" s="179"/>
      <c r="O25" s="179"/>
      <c r="P25" s="178"/>
      <c r="Q25" s="179"/>
      <c r="R25" s="179"/>
      <c r="S25" s="178"/>
      <c r="T25" s="179"/>
      <c r="U25" s="179"/>
      <c r="V25" s="178"/>
      <c r="W25" s="179"/>
      <c r="X25" s="179"/>
      <c r="Y25" s="178"/>
      <c r="Z25" s="179"/>
      <c r="AA25" s="181"/>
      <c r="AB25" s="182"/>
      <c r="AC25" s="183"/>
      <c r="AD25" s="178"/>
      <c r="AE25" s="180"/>
      <c r="AF25" s="181"/>
      <c r="AG25" s="183"/>
      <c r="AH25" s="178"/>
      <c r="AI25" s="178"/>
      <c r="AJ25" s="180"/>
      <c r="AK25" s="181"/>
      <c r="AL25" s="182"/>
      <c r="AM25" s="178"/>
      <c r="AN25" s="178"/>
      <c r="AO25" s="184"/>
      <c r="AP25" s="181"/>
      <c r="AQ25" s="182"/>
      <c r="AR25" s="178"/>
      <c r="AS25" s="178"/>
      <c r="AT25" s="184"/>
      <c r="AU25" s="185"/>
      <c r="AV25" s="186"/>
      <c r="AW25" s="178"/>
      <c r="AX25" s="178"/>
      <c r="AY25" s="181"/>
      <c r="AZ25" s="178"/>
      <c r="BA25" s="178"/>
      <c r="BB25" s="549"/>
    </row>
    <row r="26" spans="1:54" s="243" customFormat="1" ht="37.15" hidden="1" customHeight="1" x14ac:dyDescent="0.25">
      <c r="A26" s="517"/>
      <c r="B26" s="518"/>
      <c r="C26" s="519"/>
      <c r="D26" s="274" t="s">
        <v>267</v>
      </c>
      <c r="E26" s="368"/>
      <c r="F26" s="368"/>
      <c r="G26" s="204"/>
      <c r="H26" s="158"/>
      <c r="I26" s="157"/>
      <c r="J26" s="205"/>
      <c r="K26" s="157"/>
      <c r="L26" s="160"/>
      <c r="M26" s="205"/>
      <c r="N26" s="157"/>
      <c r="O26" s="157"/>
      <c r="P26" s="205"/>
      <c r="Q26" s="157"/>
      <c r="R26" s="157"/>
      <c r="S26" s="205"/>
      <c r="T26" s="157"/>
      <c r="U26" s="157"/>
      <c r="V26" s="205"/>
      <c r="W26" s="157"/>
      <c r="X26" s="157"/>
      <c r="Y26" s="205"/>
      <c r="Z26" s="157"/>
      <c r="AA26" s="161"/>
      <c r="AB26" s="206"/>
      <c r="AC26" s="207"/>
      <c r="AD26" s="205"/>
      <c r="AE26" s="160"/>
      <c r="AF26" s="161"/>
      <c r="AG26" s="207"/>
      <c r="AH26" s="205"/>
      <c r="AI26" s="205"/>
      <c r="AJ26" s="160"/>
      <c r="AK26" s="161"/>
      <c r="AL26" s="206"/>
      <c r="AM26" s="205"/>
      <c r="AN26" s="205"/>
      <c r="AO26" s="164"/>
      <c r="AP26" s="161"/>
      <c r="AQ26" s="206"/>
      <c r="AR26" s="205"/>
      <c r="AS26" s="205"/>
      <c r="AT26" s="164"/>
      <c r="AU26" s="159"/>
      <c r="AV26" s="208"/>
      <c r="AW26" s="205"/>
      <c r="AX26" s="205"/>
      <c r="AY26" s="161"/>
      <c r="AZ26" s="205"/>
      <c r="BA26" s="205"/>
      <c r="BB26" s="549"/>
    </row>
    <row r="27" spans="1:54" ht="37.15" customHeight="1" x14ac:dyDescent="0.25">
      <c r="A27" s="511" t="s">
        <v>273</v>
      </c>
      <c r="B27" s="554"/>
      <c r="C27" s="555"/>
      <c r="D27" s="268" t="s">
        <v>41</v>
      </c>
      <c r="E27" s="366">
        <f>E28+E29+E30</f>
        <v>729525.10000000009</v>
      </c>
      <c r="F27" s="366">
        <f>F28+F29+F30</f>
        <v>268980.5</v>
      </c>
      <c r="G27" s="328">
        <f>F27/E27</f>
        <v>0.36870629948167644</v>
      </c>
      <c r="H27" s="192" t="s">
        <v>274</v>
      </c>
      <c r="I27" s="190" t="s">
        <v>274</v>
      </c>
      <c r="J27" s="192" t="s">
        <v>274</v>
      </c>
      <c r="K27" s="190" t="s">
        <v>274</v>
      </c>
      <c r="L27" s="192" t="s">
        <v>274</v>
      </c>
      <c r="M27" s="190" t="s">
        <v>274</v>
      </c>
      <c r="N27" s="192" t="s">
        <v>274</v>
      </c>
      <c r="O27" s="190" t="s">
        <v>274</v>
      </c>
      <c r="P27" s="192" t="s">
        <v>274</v>
      </c>
      <c r="Q27" s="190" t="s">
        <v>274</v>
      </c>
      <c r="R27" s="192" t="s">
        <v>274</v>
      </c>
      <c r="S27" s="190" t="s">
        <v>274</v>
      </c>
      <c r="T27" s="192" t="s">
        <v>274</v>
      </c>
      <c r="U27" s="190" t="s">
        <v>274</v>
      </c>
      <c r="V27" s="192" t="s">
        <v>274</v>
      </c>
      <c r="W27" s="190" t="s">
        <v>274</v>
      </c>
      <c r="X27" s="192" t="s">
        <v>274</v>
      </c>
      <c r="Y27" s="190" t="s">
        <v>274</v>
      </c>
      <c r="Z27" s="192" t="s">
        <v>274</v>
      </c>
      <c r="AA27" s="190" t="s">
        <v>274</v>
      </c>
      <c r="AB27" s="192" t="s">
        <v>274</v>
      </c>
      <c r="AC27" s="190" t="s">
        <v>274</v>
      </c>
      <c r="AD27" s="192" t="s">
        <v>274</v>
      </c>
      <c r="AE27" s="190" t="s">
        <v>274</v>
      </c>
      <c r="AF27" s="192" t="s">
        <v>274</v>
      </c>
      <c r="AG27" s="190" t="s">
        <v>274</v>
      </c>
      <c r="AH27" s="192" t="s">
        <v>274</v>
      </c>
      <c r="AI27" s="190" t="s">
        <v>274</v>
      </c>
      <c r="AJ27" s="192" t="s">
        <v>274</v>
      </c>
      <c r="AK27" s="190" t="s">
        <v>274</v>
      </c>
      <c r="AL27" s="192" t="s">
        <v>274</v>
      </c>
      <c r="AM27" s="190" t="s">
        <v>274</v>
      </c>
      <c r="AN27" s="192" t="s">
        <v>274</v>
      </c>
      <c r="AO27" s="190" t="s">
        <v>274</v>
      </c>
      <c r="AP27" s="192" t="s">
        <v>274</v>
      </c>
      <c r="AQ27" s="190" t="s">
        <v>274</v>
      </c>
      <c r="AR27" s="192" t="s">
        <v>274</v>
      </c>
      <c r="AS27" s="190" t="s">
        <v>274</v>
      </c>
      <c r="AT27" s="192" t="s">
        <v>274</v>
      </c>
      <c r="AU27" s="190" t="s">
        <v>274</v>
      </c>
      <c r="AV27" s="192" t="s">
        <v>274</v>
      </c>
      <c r="AW27" s="190" t="s">
        <v>274</v>
      </c>
      <c r="AX27" s="192" t="s">
        <v>274</v>
      </c>
      <c r="AY27" s="190" t="s">
        <v>274</v>
      </c>
      <c r="AZ27" s="192" t="s">
        <v>274</v>
      </c>
      <c r="BA27" s="190" t="s">
        <v>274</v>
      </c>
      <c r="BB27" s="267"/>
    </row>
    <row r="28" spans="1:54" ht="37.15" customHeight="1" x14ac:dyDescent="0.25">
      <c r="A28" s="556"/>
      <c r="B28" s="557"/>
      <c r="C28" s="558"/>
      <c r="D28" s="270" t="s">
        <v>37</v>
      </c>
      <c r="E28" s="381">
        <f>E86</f>
        <v>4598.2</v>
      </c>
      <c r="F28" s="381">
        <f>F86</f>
        <v>1620.8</v>
      </c>
      <c r="G28" s="329">
        <f>F28/E28</f>
        <v>0.35248575529555043</v>
      </c>
      <c r="H28" s="192" t="s">
        <v>274</v>
      </c>
      <c r="I28" s="190" t="s">
        <v>274</v>
      </c>
      <c r="J28" s="192" t="s">
        <v>274</v>
      </c>
      <c r="K28" s="190" t="s">
        <v>274</v>
      </c>
      <c r="L28" s="192" t="s">
        <v>274</v>
      </c>
      <c r="M28" s="190" t="s">
        <v>274</v>
      </c>
      <c r="N28" s="192" t="s">
        <v>274</v>
      </c>
      <c r="O28" s="190" t="s">
        <v>274</v>
      </c>
      <c r="P28" s="192" t="s">
        <v>274</v>
      </c>
      <c r="Q28" s="190" t="s">
        <v>274</v>
      </c>
      <c r="R28" s="192" t="s">
        <v>274</v>
      </c>
      <c r="S28" s="190" t="s">
        <v>274</v>
      </c>
      <c r="T28" s="192" t="s">
        <v>274</v>
      </c>
      <c r="U28" s="190" t="s">
        <v>274</v>
      </c>
      <c r="V28" s="192" t="s">
        <v>274</v>
      </c>
      <c r="W28" s="190" t="s">
        <v>274</v>
      </c>
      <c r="X28" s="192" t="s">
        <v>274</v>
      </c>
      <c r="Y28" s="190" t="s">
        <v>274</v>
      </c>
      <c r="Z28" s="192" t="s">
        <v>274</v>
      </c>
      <c r="AA28" s="190" t="s">
        <v>274</v>
      </c>
      <c r="AB28" s="192" t="s">
        <v>274</v>
      </c>
      <c r="AC28" s="190" t="s">
        <v>274</v>
      </c>
      <c r="AD28" s="192" t="s">
        <v>274</v>
      </c>
      <c r="AE28" s="190" t="s">
        <v>274</v>
      </c>
      <c r="AF28" s="192" t="s">
        <v>274</v>
      </c>
      <c r="AG28" s="190" t="s">
        <v>274</v>
      </c>
      <c r="AH28" s="192" t="s">
        <v>274</v>
      </c>
      <c r="AI28" s="190" t="s">
        <v>274</v>
      </c>
      <c r="AJ28" s="192" t="s">
        <v>274</v>
      </c>
      <c r="AK28" s="190" t="s">
        <v>274</v>
      </c>
      <c r="AL28" s="192" t="s">
        <v>274</v>
      </c>
      <c r="AM28" s="190" t="s">
        <v>274</v>
      </c>
      <c r="AN28" s="192" t="s">
        <v>274</v>
      </c>
      <c r="AO28" s="190" t="s">
        <v>274</v>
      </c>
      <c r="AP28" s="192" t="s">
        <v>274</v>
      </c>
      <c r="AQ28" s="190" t="s">
        <v>274</v>
      </c>
      <c r="AR28" s="192" t="s">
        <v>274</v>
      </c>
      <c r="AS28" s="190" t="s">
        <v>274</v>
      </c>
      <c r="AT28" s="192" t="s">
        <v>274</v>
      </c>
      <c r="AU28" s="190" t="s">
        <v>274</v>
      </c>
      <c r="AV28" s="192" t="s">
        <v>274</v>
      </c>
      <c r="AW28" s="190" t="s">
        <v>274</v>
      </c>
      <c r="AX28" s="192" t="s">
        <v>274</v>
      </c>
      <c r="AY28" s="190" t="s">
        <v>274</v>
      </c>
      <c r="AZ28" s="192" t="s">
        <v>274</v>
      </c>
      <c r="BA28" s="190" t="s">
        <v>274</v>
      </c>
      <c r="BB28" s="267"/>
    </row>
    <row r="29" spans="1:54" ht="37.15" customHeight="1" x14ac:dyDescent="0.25">
      <c r="A29" s="556"/>
      <c r="B29" s="557"/>
      <c r="C29" s="558"/>
      <c r="D29" s="270" t="s">
        <v>2</v>
      </c>
      <c r="E29" s="367">
        <f>E87</f>
        <v>63576.6</v>
      </c>
      <c r="F29" s="381">
        <f>F87</f>
        <v>16160.5</v>
      </c>
      <c r="G29" s="329">
        <f>F29/E29</f>
        <v>0.254189434477465</v>
      </c>
      <c r="H29" s="192" t="s">
        <v>274</v>
      </c>
      <c r="I29" s="190" t="s">
        <v>274</v>
      </c>
      <c r="J29" s="192" t="s">
        <v>274</v>
      </c>
      <c r="K29" s="190" t="s">
        <v>274</v>
      </c>
      <c r="L29" s="192" t="s">
        <v>274</v>
      </c>
      <c r="M29" s="190" t="s">
        <v>274</v>
      </c>
      <c r="N29" s="192" t="s">
        <v>274</v>
      </c>
      <c r="O29" s="190" t="s">
        <v>274</v>
      </c>
      <c r="P29" s="192" t="s">
        <v>274</v>
      </c>
      <c r="Q29" s="190" t="s">
        <v>274</v>
      </c>
      <c r="R29" s="192" t="s">
        <v>274</v>
      </c>
      <c r="S29" s="190" t="s">
        <v>274</v>
      </c>
      <c r="T29" s="192" t="s">
        <v>274</v>
      </c>
      <c r="U29" s="190" t="s">
        <v>274</v>
      </c>
      <c r="V29" s="192" t="s">
        <v>274</v>
      </c>
      <c r="W29" s="190" t="s">
        <v>274</v>
      </c>
      <c r="X29" s="192" t="s">
        <v>274</v>
      </c>
      <c r="Y29" s="190" t="s">
        <v>274</v>
      </c>
      <c r="Z29" s="192" t="s">
        <v>274</v>
      </c>
      <c r="AA29" s="190" t="s">
        <v>274</v>
      </c>
      <c r="AB29" s="192" t="s">
        <v>274</v>
      </c>
      <c r="AC29" s="190" t="s">
        <v>274</v>
      </c>
      <c r="AD29" s="192" t="s">
        <v>274</v>
      </c>
      <c r="AE29" s="190" t="s">
        <v>274</v>
      </c>
      <c r="AF29" s="192" t="s">
        <v>274</v>
      </c>
      <c r="AG29" s="190" t="s">
        <v>274</v>
      </c>
      <c r="AH29" s="192" t="s">
        <v>274</v>
      </c>
      <c r="AI29" s="190" t="s">
        <v>274</v>
      </c>
      <c r="AJ29" s="192" t="s">
        <v>274</v>
      </c>
      <c r="AK29" s="190" t="s">
        <v>274</v>
      </c>
      <c r="AL29" s="192" t="s">
        <v>274</v>
      </c>
      <c r="AM29" s="190" t="s">
        <v>274</v>
      </c>
      <c r="AN29" s="192" t="s">
        <v>274</v>
      </c>
      <c r="AO29" s="190" t="s">
        <v>274</v>
      </c>
      <c r="AP29" s="192" t="s">
        <v>274</v>
      </c>
      <c r="AQ29" s="190" t="s">
        <v>274</v>
      </c>
      <c r="AR29" s="192" t="s">
        <v>274</v>
      </c>
      <c r="AS29" s="190" t="s">
        <v>274</v>
      </c>
      <c r="AT29" s="192" t="s">
        <v>274</v>
      </c>
      <c r="AU29" s="190" t="s">
        <v>274</v>
      </c>
      <c r="AV29" s="192" t="s">
        <v>274</v>
      </c>
      <c r="AW29" s="190" t="s">
        <v>274</v>
      </c>
      <c r="AX29" s="192" t="s">
        <v>274</v>
      </c>
      <c r="AY29" s="190" t="s">
        <v>274</v>
      </c>
      <c r="AZ29" s="192" t="s">
        <v>274</v>
      </c>
      <c r="BA29" s="190" t="s">
        <v>274</v>
      </c>
      <c r="BB29" s="267"/>
    </row>
    <row r="30" spans="1:54" ht="37.15" customHeight="1" x14ac:dyDescent="0.25">
      <c r="A30" s="556"/>
      <c r="B30" s="557"/>
      <c r="C30" s="558"/>
      <c r="D30" s="273" t="s">
        <v>43</v>
      </c>
      <c r="E30" s="367">
        <f>E88+E93+E98+E103+E108</f>
        <v>661350.30000000005</v>
      </c>
      <c r="F30" s="381">
        <f>F52+F58+F69+F74+F78</f>
        <v>251199.19999999998</v>
      </c>
      <c r="G30" s="329">
        <f>F30/E30</f>
        <v>0.37982775542704067</v>
      </c>
      <c r="H30" s="192" t="s">
        <v>274</v>
      </c>
      <c r="I30" s="190" t="s">
        <v>274</v>
      </c>
      <c r="J30" s="192" t="s">
        <v>274</v>
      </c>
      <c r="K30" s="190" t="s">
        <v>274</v>
      </c>
      <c r="L30" s="192" t="s">
        <v>274</v>
      </c>
      <c r="M30" s="190" t="s">
        <v>274</v>
      </c>
      <c r="N30" s="192" t="s">
        <v>274</v>
      </c>
      <c r="O30" s="190" t="s">
        <v>274</v>
      </c>
      <c r="P30" s="192" t="s">
        <v>274</v>
      </c>
      <c r="Q30" s="190" t="s">
        <v>274</v>
      </c>
      <c r="R30" s="192" t="s">
        <v>274</v>
      </c>
      <c r="S30" s="190" t="s">
        <v>274</v>
      </c>
      <c r="T30" s="192" t="s">
        <v>274</v>
      </c>
      <c r="U30" s="190" t="s">
        <v>274</v>
      </c>
      <c r="V30" s="192" t="s">
        <v>274</v>
      </c>
      <c r="W30" s="190" t="s">
        <v>274</v>
      </c>
      <c r="X30" s="192" t="s">
        <v>274</v>
      </c>
      <c r="Y30" s="190" t="s">
        <v>274</v>
      </c>
      <c r="Z30" s="192" t="s">
        <v>274</v>
      </c>
      <c r="AA30" s="190" t="s">
        <v>274</v>
      </c>
      <c r="AB30" s="192" t="s">
        <v>274</v>
      </c>
      <c r="AC30" s="190" t="s">
        <v>274</v>
      </c>
      <c r="AD30" s="192" t="s">
        <v>274</v>
      </c>
      <c r="AE30" s="190" t="s">
        <v>274</v>
      </c>
      <c r="AF30" s="192" t="s">
        <v>274</v>
      </c>
      <c r="AG30" s="190" t="s">
        <v>274</v>
      </c>
      <c r="AH30" s="192" t="s">
        <v>274</v>
      </c>
      <c r="AI30" s="190" t="s">
        <v>274</v>
      </c>
      <c r="AJ30" s="192" t="s">
        <v>274</v>
      </c>
      <c r="AK30" s="190" t="s">
        <v>274</v>
      </c>
      <c r="AL30" s="192" t="s">
        <v>274</v>
      </c>
      <c r="AM30" s="190" t="s">
        <v>274</v>
      </c>
      <c r="AN30" s="192" t="s">
        <v>274</v>
      </c>
      <c r="AO30" s="190" t="s">
        <v>274</v>
      </c>
      <c r="AP30" s="192" t="s">
        <v>274</v>
      </c>
      <c r="AQ30" s="190" t="s">
        <v>274</v>
      </c>
      <c r="AR30" s="192" t="s">
        <v>274</v>
      </c>
      <c r="AS30" s="190" t="s">
        <v>274</v>
      </c>
      <c r="AT30" s="192" t="s">
        <v>274</v>
      </c>
      <c r="AU30" s="190" t="s">
        <v>274</v>
      </c>
      <c r="AV30" s="192" t="s">
        <v>274</v>
      </c>
      <c r="AW30" s="190" t="s">
        <v>274</v>
      </c>
      <c r="AX30" s="192" t="s">
        <v>274</v>
      </c>
      <c r="AY30" s="190" t="s">
        <v>274</v>
      </c>
      <c r="AZ30" s="192" t="s">
        <v>274</v>
      </c>
      <c r="BA30" s="190" t="s">
        <v>274</v>
      </c>
      <c r="BB30" s="267"/>
    </row>
    <row r="31" spans="1:54" ht="37.15" hidden="1" customHeight="1" x14ac:dyDescent="0.25">
      <c r="A31" s="559"/>
      <c r="B31" s="560"/>
      <c r="C31" s="561"/>
      <c r="D31" s="274" t="s">
        <v>267</v>
      </c>
      <c r="E31" s="368"/>
      <c r="F31" s="368"/>
      <c r="G31" s="204"/>
      <c r="H31" s="192" t="s">
        <v>274</v>
      </c>
      <c r="I31" s="190" t="s">
        <v>274</v>
      </c>
      <c r="J31" s="192" t="s">
        <v>274</v>
      </c>
      <c r="K31" s="190" t="s">
        <v>274</v>
      </c>
      <c r="L31" s="192" t="s">
        <v>274</v>
      </c>
      <c r="M31" s="190" t="s">
        <v>274</v>
      </c>
      <c r="N31" s="192" t="s">
        <v>274</v>
      </c>
      <c r="O31" s="190" t="s">
        <v>274</v>
      </c>
      <c r="P31" s="192" t="s">
        <v>274</v>
      </c>
      <c r="Q31" s="190" t="s">
        <v>274</v>
      </c>
      <c r="R31" s="192" t="s">
        <v>274</v>
      </c>
      <c r="S31" s="190" t="s">
        <v>274</v>
      </c>
      <c r="T31" s="192" t="s">
        <v>274</v>
      </c>
      <c r="U31" s="190" t="s">
        <v>274</v>
      </c>
      <c r="V31" s="192" t="s">
        <v>274</v>
      </c>
      <c r="W31" s="190" t="s">
        <v>274</v>
      </c>
      <c r="X31" s="192" t="s">
        <v>274</v>
      </c>
      <c r="Y31" s="190" t="s">
        <v>274</v>
      </c>
      <c r="Z31" s="192" t="s">
        <v>274</v>
      </c>
      <c r="AA31" s="190" t="s">
        <v>274</v>
      </c>
      <c r="AB31" s="192" t="s">
        <v>274</v>
      </c>
      <c r="AC31" s="190" t="s">
        <v>274</v>
      </c>
      <c r="AD31" s="192" t="s">
        <v>274</v>
      </c>
      <c r="AE31" s="190" t="s">
        <v>274</v>
      </c>
      <c r="AF31" s="192" t="s">
        <v>274</v>
      </c>
      <c r="AG31" s="190" t="s">
        <v>274</v>
      </c>
      <c r="AH31" s="192" t="s">
        <v>274</v>
      </c>
      <c r="AI31" s="190" t="s">
        <v>274</v>
      </c>
      <c r="AJ31" s="192" t="s">
        <v>274</v>
      </c>
      <c r="AK31" s="190" t="s">
        <v>274</v>
      </c>
      <c r="AL31" s="192" t="s">
        <v>274</v>
      </c>
      <c r="AM31" s="190" t="s">
        <v>274</v>
      </c>
      <c r="AN31" s="192" t="s">
        <v>274</v>
      </c>
      <c r="AO31" s="190" t="s">
        <v>274</v>
      </c>
      <c r="AP31" s="192" t="s">
        <v>274</v>
      </c>
      <c r="AQ31" s="190" t="s">
        <v>274</v>
      </c>
      <c r="AR31" s="192" t="s">
        <v>274</v>
      </c>
      <c r="AS31" s="190" t="s">
        <v>274</v>
      </c>
      <c r="AT31" s="192" t="s">
        <v>274</v>
      </c>
      <c r="AU31" s="190" t="s">
        <v>274</v>
      </c>
      <c r="AV31" s="192" t="s">
        <v>274</v>
      </c>
      <c r="AW31" s="190" t="s">
        <v>274</v>
      </c>
      <c r="AX31" s="192" t="s">
        <v>274</v>
      </c>
      <c r="AY31" s="190" t="s">
        <v>274</v>
      </c>
      <c r="AZ31" s="192" t="s">
        <v>274</v>
      </c>
      <c r="BA31" s="190" t="s">
        <v>274</v>
      </c>
      <c r="BB31" s="267"/>
    </row>
    <row r="32" spans="1:54" s="113" customFormat="1" ht="15.75" x14ac:dyDescent="0.25">
      <c r="A32" s="475" t="s">
        <v>324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476"/>
      <c r="AS32" s="476"/>
      <c r="AT32" s="476"/>
      <c r="AU32" s="476"/>
      <c r="AV32" s="476"/>
      <c r="AW32" s="476"/>
      <c r="AX32" s="476"/>
      <c r="AY32" s="476"/>
      <c r="AZ32" s="476"/>
      <c r="BA32" s="476"/>
      <c r="BB32" s="477"/>
    </row>
    <row r="33" spans="1:54" ht="18.75" customHeight="1" x14ac:dyDescent="0.25">
      <c r="A33" s="478" t="s">
        <v>1</v>
      </c>
      <c r="B33" s="551" t="s">
        <v>325</v>
      </c>
      <c r="C33" s="572" t="s">
        <v>353</v>
      </c>
      <c r="D33" s="220" t="s">
        <v>41</v>
      </c>
      <c r="E33" s="366">
        <f>E34+E35+E36</f>
        <v>533788.5</v>
      </c>
      <c r="F33" s="366">
        <f>F34+F35+F36</f>
        <v>211628.4</v>
      </c>
      <c r="G33" s="328">
        <f>F33/E33</f>
        <v>0.39646489199373908</v>
      </c>
      <c r="H33" s="192" t="s">
        <v>274</v>
      </c>
      <c r="I33" s="190" t="s">
        <v>274</v>
      </c>
      <c r="J33" s="192" t="s">
        <v>274</v>
      </c>
      <c r="K33" s="190" t="s">
        <v>274</v>
      </c>
      <c r="L33" s="192" t="s">
        <v>274</v>
      </c>
      <c r="M33" s="190" t="s">
        <v>274</v>
      </c>
      <c r="N33" s="192" t="s">
        <v>274</v>
      </c>
      <c r="O33" s="190" t="s">
        <v>274</v>
      </c>
      <c r="P33" s="192" t="s">
        <v>274</v>
      </c>
      <c r="Q33" s="190" t="s">
        <v>274</v>
      </c>
      <c r="R33" s="192" t="s">
        <v>274</v>
      </c>
      <c r="S33" s="190" t="s">
        <v>274</v>
      </c>
      <c r="T33" s="192" t="s">
        <v>274</v>
      </c>
      <c r="U33" s="190" t="s">
        <v>274</v>
      </c>
      <c r="V33" s="192" t="s">
        <v>274</v>
      </c>
      <c r="W33" s="190" t="s">
        <v>274</v>
      </c>
      <c r="X33" s="192" t="s">
        <v>274</v>
      </c>
      <c r="Y33" s="190" t="s">
        <v>274</v>
      </c>
      <c r="Z33" s="192" t="s">
        <v>274</v>
      </c>
      <c r="AA33" s="190" t="s">
        <v>274</v>
      </c>
      <c r="AB33" s="192" t="s">
        <v>274</v>
      </c>
      <c r="AC33" s="190" t="s">
        <v>274</v>
      </c>
      <c r="AD33" s="192" t="s">
        <v>274</v>
      </c>
      <c r="AE33" s="190" t="s">
        <v>274</v>
      </c>
      <c r="AF33" s="192" t="s">
        <v>274</v>
      </c>
      <c r="AG33" s="190" t="s">
        <v>274</v>
      </c>
      <c r="AH33" s="192" t="s">
        <v>274</v>
      </c>
      <c r="AI33" s="190" t="s">
        <v>274</v>
      </c>
      <c r="AJ33" s="192" t="s">
        <v>274</v>
      </c>
      <c r="AK33" s="190" t="s">
        <v>274</v>
      </c>
      <c r="AL33" s="192" t="s">
        <v>274</v>
      </c>
      <c r="AM33" s="190" t="s">
        <v>274</v>
      </c>
      <c r="AN33" s="192" t="s">
        <v>274</v>
      </c>
      <c r="AO33" s="190" t="s">
        <v>274</v>
      </c>
      <c r="AP33" s="192" t="s">
        <v>274</v>
      </c>
      <c r="AQ33" s="190" t="s">
        <v>274</v>
      </c>
      <c r="AR33" s="192" t="s">
        <v>274</v>
      </c>
      <c r="AS33" s="190" t="s">
        <v>274</v>
      </c>
      <c r="AT33" s="192" t="s">
        <v>274</v>
      </c>
      <c r="AU33" s="190" t="s">
        <v>274</v>
      </c>
      <c r="AV33" s="192" t="s">
        <v>274</v>
      </c>
      <c r="AW33" s="190" t="s">
        <v>274</v>
      </c>
      <c r="AX33" s="192" t="s">
        <v>274</v>
      </c>
      <c r="AY33" s="190" t="s">
        <v>274</v>
      </c>
      <c r="AZ33" s="192" t="s">
        <v>274</v>
      </c>
      <c r="BA33" s="190" t="s">
        <v>274</v>
      </c>
      <c r="BB33" s="482"/>
    </row>
    <row r="34" spans="1:54" ht="31.5" x14ac:dyDescent="0.25">
      <c r="A34" s="479"/>
      <c r="B34" s="552"/>
      <c r="C34" s="573"/>
      <c r="D34" s="259" t="s">
        <v>37</v>
      </c>
      <c r="E34" s="377">
        <v>4598.2</v>
      </c>
      <c r="F34" s="367">
        <v>1620.8</v>
      </c>
      <c r="G34" s="329">
        <f>F34/E34</f>
        <v>0.35248575529555043</v>
      </c>
      <c r="H34" s="192" t="s">
        <v>274</v>
      </c>
      <c r="I34" s="190" t="s">
        <v>274</v>
      </c>
      <c r="J34" s="192" t="s">
        <v>274</v>
      </c>
      <c r="K34" s="190" t="s">
        <v>274</v>
      </c>
      <c r="L34" s="192" t="s">
        <v>274</v>
      </c>
      <c r="M34" s="190" t="s">
        <v>274</v>
      </c>
      <c r="N34" s="192" t="s">
        <v>274</v>
      </c>
      <c r="O34" s="190" t="s">
        <v>274</v>
      </c>
      <c r="P34" s="192" t="s">
        <v>274</v>
      </c>
      <c r="Q34" s="190" t="s">
        <v>274</v>
      </c>
      <c r="R34" s="192" t="s">
        <v>274</v>
      </c>
      <c r="S34" s="190" t="s">
        <v>274</v>
      </c>
      <c r="T34" s="192" t="s">
        <v>274</v>
      </c>
      <c r="U34" s="190" t="s">
        <v>274</v>
      </c>
      <c r="V34" s="192" t="s">
        <v>274</v>
      </c>
      <c r="W34" s="190" t="s">
        <v>274</v>
      </c>
      <c r="X34" s="192" t="s">
        <v>274</v>
      </c>
      <c r="Y34" s="190" t="s">
        <v>274</v>
      </c>
      <c r="Z34" s="192" t="s">
        <v>274</v>
      </c>
      <c r="AA34" s="190" t="s">
        <v>274</v>
      </c>
      <c r="AB34" s="192" t="s">
        <v>274</v>
      </c>
      <c r="AC34" s="190" t="s">
        <v>274</v>
      </c>
      <c r="AD34" s="192" t="s">
        <v>274</v>
      </c>
      <c r="AE34" s="190" t="s">
        <v>274</v>
      </c>
      <c r="AF34" s="192" t="s">
        <v>274</v>
      </c>
      <c r="AG34" s="190" t="s">
        <v>274</v>
      </c>
      <c r="AH34" s="192" t="s">
        <v>274</v>
      </c>
      <c r="AI34" s="190" t="s">
        <v>274</v>
      </c>
      <c r="AJ34" s="192" t="s">
        <v>274</v>
      </c>
      <c r="AK34" s="190" t="s">
        <v>274</v>
      </c>
      <c r="AL34" s="192" t="s">
        <v>274</v>
      </c>
      <c r="AM34" s="190" t="s">
        <v>274</v>
      </c>
      <c r="AN34" s="192" t="s">
        <v>274</v>
      </c>
      <c r="AO34" s="190" t="s">
        <v>274</v>
      </c>
      <c r="AP34" s="192" t="s">
        <v>274</v>
      </c>
      <c r="AQ34" s="190" t="s">
        <v>274</v>
      </c>
      <c r="AR34" s="192" t="s">
        <v>274</v>
      </c>
      <c r="AS34" s="190" t="s">
        <v>274</v>
      </c>
      <c r="AT34" s="192" t="s">
        <v>274</v>
      </c>
      <c r="AU34" s="190" t="s">
        <v>274</v>
      </c>
      <c r="AV34" s="192" t="s">
        <v>274</v>
      </c>
      <c r="AW34" s="190" t="s">
        <v>274</v>
      </c>
      <c r="AX34" s="192" t="s">
        <v>274</v>
      </c>
      <c r="AY34" s="190" t="s">
        <v>274</v>
      </c>
      <c r="AZ34" s="192" t="s">
        <v>274</v>
      </c>
      <c r="BA34" s="190" t="s">
        <v>274</v>
      </c>
      <c r="BB34" s="483"/>
    </row>
    <row r="35" spans="1:54" ht="46.5" customHeight="1" x14ac:dyDescent="0.25">
      <c r="A35" s="479"/>
      <c r="B35" s="552"/>
      <c r="C35" s="573"/>
      <c r="D35" s="259" t="s">
        <v>2</v>
      </c>
      <c r="E35" s="377">
        <v>63576.6</v>
      </c>
      <c r="F35" s="367">
        <v>16160.5</v>
      </c>
      <c r="G35" s="329">
        <f>F35/E35</f>
        <v>0.254189434477465</v>
      </c>
      <c r="H35" s="192" t="s">
        <v>274</v>
      </c>
      <c r="I35" s="190" t="s">
        <v>274</v>
      </c>
      <c r="J35" s="192" t="s">
        <v>274</v>
      </c>
      <c r="K35" s="190" t="s">
        <v>274</v>
      </c>
      <c r="L35" s="192" t="s">
        <v>274</v>
      </c>
      <c r="M35" s="190" t="s">
        <v>274</v>
      </c>
      <c r="N35" s="192" t="s">
        <v>274</v>
      </c>
      <c r="O35" s="190" t="s">
        <v>274</v>
      </c>
      <c r="P35" s="192" t="s">
        <v>274</v>
      </c>
      <c r="Q35" s="190" t="s">
        <v>274</v>
      </c>
      <c r="R35" s="192" t="s">
        <v>274</v>
      </c>
      <c r="S35" s="190" t="s">
        <v>274</v>
      </c>
      <c r="T35" s="192" t="s">
        <v>274</v>
      </c>
      <c r="U35" s="190" t="s">
        <v>274</v>
      </c>
      <c r="V35" s="192" t="s">
        <v>274</v>
      </c>
      <c r="W35" s="190" t="s">
        <v>274</v>
      </c>
      <c r="X35" s="192" t="s">
        <v>274</v>
      </c>
      <c r="Y35" s="190" t="s">
        <v>274</v>
      </c>
      <c r="Z35" s="192" t="s">
        <v>274</v>
      </c>
      <c r="AA35" s="190" t="s">
        <v>274</v>
      </c>
      <c r="AB35" s="192" t="s">
        <v>274</v>
      </c>
      <c r="AC35" s="190" t="s">
        <v>274</v>
      </c>
      <c r="AD35" s="192" t="s">
        <v>274</v>
      </c>
      <c r="AE35" s="190" t="s">
        <v>274</v>
      </c>
      <c r="AF35" s="192" t="s">
        <v>274</v>
      </c>
      <c r="AG35" s="190" t="s">
        <v>274</v>
      </c>
      <c r="AH35" s="192" t="s">
        <v>274</v>
      </c>
      <c r="AI35" s="190" t="s">
        <v>274</v>
      </c>
      <c r="AJ35" s="192" t="s">
        <v>274</v>
      </c>
      <c r="AK35" s="190" t="s">
        <v>274</v>
      </c>
      <c r="AL35" s="192" t="s">
        <v>274</v>
      </c>
      <c r="AM35" s="190" t="s">
        <v>274</v>
      </c>
      <c r="AN35" s="192" t="s">
        <v>274</v>
      </c>
      <c r="AO35" s="190" t="s">
        <v>274</v>
      </c>
      <c r="AP35" s="192" t="s">
        <v>274</v>
      </c>
      <c r="AQ35" s="190" t="s">
        <v>274</v>
      </c>
      <c r="AR35" s="192" t="s">
        <v>274</v>
      </c>
      <c r="AS35" s="190" t="s">
        <v>274</v>
      </c>
      <c r="AT35" s="192" t="s">
        <v>274</v>
      </c>
      <c r="AU35" s="190" t="s">
        <v>274</v>
      </c>
      <c r="AV35" s="192" t="s">
        <v>274</v>
      </c>
      <c r="AW35" s="190" t="s">
        <v>274</v>
      </c>
      <c r="AX35" s="192" t="s">
        <v>274</v>
      </c>
      <c r="AY35" s="190" t="s">
        <v>274</v>
      </c>
      <c r="AZ35" s="192" t="s">
        <v>274</v>
      </c>
      <c r="BA35" s="190" t="s">
        <v>274</v>
      </c>
      <c r="BB35" s="483"/>
    </row>
    <row r="36" spans="1:54" ht="27.2" customHeight="1" x14ac:dyDescent="0.25">
      <c r="A36" s="479"/>
      <c r="B36" s="553"/>
      <c r="C36" s="574"/>
      <c r="D36" s="330" t="s">
        <v>43</v>
      </c>
      <c r="E36" s="377">
        <v>465613.7</v>
      </c>
      <c r="F36" s="367">
        <v>193847.1</v>
      </c>
      <c r="G36" s="329">
        <f>F36/E36</f>
        <v>0.41632602305301586</v>
      </c>
      <c r="H36" s="192" t="s">
        <v>274</v>
      </c>
      <c r="I36" s="190" t="s">
        <v>274</v>
      </c>
      <c r="J36" s="192" t="s">
        <v>274</v>
      </c>
      <c r="K36" s="190" t="s">
        <v>274</v>
      </c>
      <c r="L36" s="192" t="s">
        <v>274</v>
      </c>
      <c r="M36" s="190" t="s">
        <v>274</v>
      </c>
      <c r="N36" s="192" t="s">
        <v>274</v>
      </c>
      <c r="O36" s="190" t="s">
        <v>274</v>
      </c>
      <c r="P36" s="192" t="s">
        <v>274</v>
      </c>
      <c r="Q36" s="190" t="s">
        <v>274</v>
      </c>
      <c r="R36" s="192" t="s">
        <v>274</v>
      </c>
      <c r="S36" s="190" t="s">
        <v>274</v>
      </c>
      <c r="T36" s="192" t="s">
        <v>274</v>
      </c>
      <c r="U36" s="190" t="s">
        <v>274</v>
      </c>
      <c r="V36" s="192" t="s">
        <v>274</v>
      </c>
      <c r="W36" s="190" t="s">
        <v>274</v>
      </c>
      <c r="X36" s="192" t="s">
        <v>274</v>
      </c>
      <c r="Y36" s="190" t="s">
        <v>274</v>
      </c>
      <c r="Z36" s="192" t="s">
        <v>274</v>
      </c>
      <c r="AA36" s="190" t="s">
        <v>274</v>
      </c>
      <c r="AB36" s="192" t="s">
        <v>274</v>
      </c>
      <c r="AC36" s="190" t="s">
        <v>274</v>
      </c>
      <c r="AD36" s="192" t="s">
        <v>274</v>
      </c>
      <c r="AE36" s="190" t="s">
        <v>274</v>
      </c>
      <c r="AF36" s="192" t="s">
        <v>274</v>
      </c>
      <c r="AG36" s="190" t="s">
        <v>274</v>
      </c>
      <c r="AH36" s="192" t="s">
        <v>274</v>
      </c>
      <c r="AI36" s="190" t="s">
        <v>274</v>
      </c>
      <c r="AJ36" s="192" t="s">
        <v>274</v>
      </c>
      <c r="AK36" s="190" t="s">
        <v>274</v>
      </c>
      <c r="AL36" s="192" t="s">
        <v>274</v>
      </c>
      <c r="AM36" s="190" t="s">
        <v>274</v>
      </c>
      <c r="AN36" s="192" t="s">
        <v>274</v>
      </c>
      <c r="AO36" s="190" t="s">
        <v>274</v>
      </c>
      <c r="AP36" s="192" t="s">
        <v>274</v>
      </c>
      <c r="AQ36" s="190" t="s">
        <v>274</v>
      </c>
      <c r="AR36" s="192" t="s">
        <v>274</v>
      </c>
      <c r="AS36" s="190" t="s">
        <v>274</v>
      </c>
      <c r="AT36" s="192" t="s">
        <v>274</v>
      </c>
      <c r="AU36" s="190" t="s">
        <v>274</v>
      </c>
      <c r="AV36" s="192" t="s">
        <v>274</v>
      </c>
      <c r="AW36" s="190" t="s">
        <v>274</v>
      </c>
      <c r="AX36" s="192" t="s">
        <v>274</v>
      </c>
      <c r="AY36" s="190" t="s">
        <v>274</v>
      </c>
      <c r="AZ36" s="192" t="s">
        <v>274</v>
      </c>
      <c r="BA36" s="190" t="s">
        <v>274</v>
      </c>
      <c r="BB36" s="483"/>
    </row>
    <row r="37" spans="1:54" s="243" customFormat="1" ht="36.6" hidden="1" customHeight="1" x14ac:dyDescent="0.25">
      <c r="A37" s="479"/>
      <c r="B37" s="408"/>
      <c r="C37" s="419"/>
      <c r="D37" s="331" t="s">
        <v>267</v>
      </c>
      <c r="E37" s="367"/>
      <c r="F37" s="367"/>
      <c r="G37" s="329"/>
      <c r="H37" s="157"/>
      <c r="I37" s="157"/>
      <c r="J37" s="205"/>
      <c r="K37" s="157"/>
      <c r="L37" s="157"/>
      <c r="M37" s="205"/>
      <c r="N37" s="157"/>
      <c r="O37" s="157"/>
      <c r="P37" s="208"/>
      <c r="Q37" s="157"/>
      <c r="R37" s="157"/>
      <c r="S37" s="205"/>
      <c r="T37" s="157"/>
      <c r="U37" s="157"/>
      <c r="V37" s="205"/>
      <c r="W37" s="157"/>
      <c r="X37" s="157"/>
      <c r="Y37" s="205"/>
      <c r="Z37" s="157"/>
      <c r="AA37" s="161"/>
      <c r="AB37" s="207"/>
      <c r="AC37" s="205"/>
      <c r="AD37" s="208"/>
      <c r="AE37" s="157"/>
      <c r="AF37" s="161"/>
      <c r="AG37" s="207"/>
      <c r="AH37" s="215"/>
      <c r="AI37" s="208"/>
      <c r="AJ37" s="157"/>
      <c r="AK37" s="161"/>
      <c r="AL37" s="207"/>
      <c r="AM37" s="215"/>
      <c r="AN37" s="208"/>
      <c r="AO37" s="157"/>
      <c r="AP37" s="161"/>
      <c r="AQ37" s="207"/>
      <c r="AR37" s="215"/>
      <c r="AS37" s="208"/>
      <c r="AT37" s="157"/>
      <c r="AU37" s="159"/>
      <c r="AV37" s="207"/>
      <c r="AW37" s="215"/>
      <c r="AX37" s="208"/>
      <c r="AY37" s="157"/>
      <c r="AZ37" s="160"/>
      <c r="BA37" s="208"/>
      <c r="BB37" s="483"/>
    </row>
    <row r="38" spans="1:54" ht="18.75" customHeight="1" x14ac:dyDescent="0.25">
      <c r="A38" s="478" t="s">
        <v>3</v>
      </c>
      <c r="B38" s="551" t="s">
        <v>326</v>
      </c>
      <c r="C38" s="572" t="s">
        <v>353</v>
      </c>
      <c r="D38" s="220" t="s">
        <v>41</v>
      </c>
      <c r="E38" s="366">
        <f>E39+E40+E41</f>
        <v>9470.7999999999993</v>
      </c>
      <c r="F38" s="366">
        <f>F39+F40+F41</f>
        <v>4457.8999999999996</v>
      </c>
      <c r="G38" s="328">
        <f>F38/E38</f>
        <v>0.47069941293238166</v>
      </c>
      <c r="H38" s="192" t="s">
        <v>274</v>
      </c>
      <c r="I38" s="190" t="s">
        <v>274</v>
      </c>
      <c r="J38" s="192" t="s">
        <v>274</v>
      </c>
      <c r="K38" s="190" t="s">
        <v>274</v>
      </c>
      <c r="L38" s="192" t="s">
        <v>274</v>
      </c>
      <c r="M38" s="190" t="s">
        <v>274</v>
      </c>
      <c r="N38" s="192" t="s">
        <v>274</v>
      </c>
      <c r="O38" s="190" t="s">
        <v>274</v>
      </c>
      <c r="P38" s="192" t="s">
        <v>274</v>
      </c>
      <c r="Q38" s="190" t="s">
        <v>274</v>
      </c>
      <c r="R38" s="192" t="s">
        <v>274</v>
      </c>
      <c r="S38" s="190" t="s">
        <v>274</v>
      </c>
      <c r="T38" s="192" t="s">
        <v>274</v>
      </c>
      <c r="U38" s="190" t="s">
        <v>274</v>
      </c>
      <c r="V38" s="192" t="s">
        <v>274</v>
      </c>
      <c r="W38" s="190" t="s">
        <v>274</v>
      </c>
      <c r="X38" s="192" t="s">
        <v>274</v>
      </c>
      <c r="Y38" s="190" t="s">
        <v>274</v>
      </c>
      <c r="Z38" s="192" t="s">
        <v>274</v>
      </c>
      <c r="AA38" s="190" t="s">
        <v>274</v>
      </c>
      <c r="AB38" s="192" t="s">
        <v>274</v>
      </c>
      <c r="AC38" s="190" t="s">
        <v>274</v>
      </c>
      <c r="AD38" s="192" t="s">
        <v>274</v>
      </c>
      <c r="AE38" s="190" t="s">
        <v>274</v>
      </c>
      <c r="AF38" s="192" t="s">
        <v>274</v>
      </c>
      <c r="AG38" s="190" t="s">
        <v>274</v>
      </c>
      <c r="AH38" s="192" t="s">
        <v>274</v>
      </c>
      <c r="AI38" s="190" t="s">
        <v>274</v>
      </c>
      <c r="AJ38" s="192" t="s">
        <v>274</v>
      </c>
      <c r="AK38" s="190" t="s">
        <v>274</v>
      </c>
      <c r="AL38" s="192" t="s">
        <v>274</v>
      </c>
      <c r="AM38" s="190" t="s">
        <v>274</v>
      </c>
      <c r="AN38" s="192" t="s">
        <v>274</v>
      </c>
      <c r="AO38" s="190" t="s">
        <v>274</v>
      </c>
      <c r="AP38" s="192" t="s">
        <v>274</v>
      </c>
      <c r="AQ38" s="190" t="s">
        <v>274</v>
      </c>
      <c r="AR38" s="192" t="s">
        <v>274</v>
      </c>
      <c r="AS38" s="190" t="s">
        <v>274</v>
      </c>
      <c r="AT38" s="192" t="s">
        <v>274</v>
      </c>
      <c r="AU38" s="190" t="s">
        <v>274</v>
      </c>
      <c r="AV38" s="192" t="s">
        <v>274</v>
      </c>
      <c r="AW38" s="190" t="s">
        <v>274</v>
      </c>
      <c r="AX38" s="192" t="s">
        <v>274</v>
      </c>
      <c r="AY38" s="190" t="s">
        <v>274</v>
      </c>
      <c r="AZ38" s="192" t="s">
        <v>274</v>
      </c>
      <c r="BA38" s="190" t="s">
        <v>274</v>
      </c>
      <c r="BB38" s="482"/>
    </row>
    <row r="39" spans="1:54" ht="31.9" customHeight="1" x14ac:dyDescent="0.25">
      <c r="A39" s="479"/>
      <c r="B39" s="552"/>
      <c r="C39" s="573"/>
      <c r="D39" s="259" t="s">
        <v>37</v>
      </c>
      <c r="E39" s="367">
        <v>0</v>
      </c>
      <c r="F39" s="367"/>
      <c r="G39" s="329" t="e">
        <f t="shared" ref="G39:G40" si="2">F39/E39*100</f>
        <v>#DIV/0!</v>
      </c>
      <c r="H39" s="192" t="s">
        <v>274</v>
      </c>
      <c r="I39" s="190" t="s">
        <v>274</v>
      </c>
      <c r="J39" s="192" t="s">
        <v>274</v>
      </c>
      <c r="K39" s="190" t="s">
        <v>274</v>
      </c>
      <c r="L39" s="192" t="s">
        <v>274</v>
      </c>
      <c r="M39" s="190" t="s">
        <v>274</v>
      </c>
      <c r="N39" s="192" t="s">
        <v>274</v>
      </c>
      <c r="O39" s="190" t="s">
        <v>274</v>
      </c>
      <c r="P39" s="192" t="s">
        <v>274</v>
      </c>
      <c r="Q39" s="190" t="s">
        <v>274</v>
      </c>
      <c r="R39" s="192" t="s">
        <v>274</v>
      </c>
      <c r="S39" s="190" t="s">
        <v>274</v>
      </c>
      <c r="T39" s="192" t="s">
        <v>274</v>
      </c>
      <c r="U39" s="190" t="s">
        <v>274</v>
      </c>
      <c r="V39" s="192" t="s">
        <v>274</v>
      </c>
      <c r="W39" s="190" t="s">
        <v>274</v>
      </c>
      <c r="X39" s="192" t="s">
        <v>274</v>
      </c>
      <c r="Y39" s="190" t="s">
        <v>274</v>
      </c>
      <c r="Z39" s="192" t="s">
        <v>274</v>
      </c>
      <c r="AA39" s="190" t="s">
        <v>274</v>
      </c>
      <c r="AB39" s="192" t="s">
        <v>274</v>
      </c>
      <c r="AC39" s="190" t="s">
        <v>274</v>
      </c>
      <c r="AD39" s="192" t="s">
        <v>274</v>
      </c>
      <c r="AE39" s="190" t="s">
        <v>274</v>
      </c>
      <c r="AF39" s="192" t="s">
        <v>274</v>
      </c>
      <c r="AG39" s="190" t="s">
        <v>274</v>
      </c>
      <c r="AH39" s="192" t="s">
        <v>274</v>
      </c>
      <c r="AI39" s="190" t="s">
        <v>274</v>
      </c>
      <c r="AJ39" s="192" t="s">
        <v>274</v>
      </c>
      <c r="AK39" s="190" t="s">
        <v>274</v>
      </c>
      <c r="AL39" s="192" t="s">
        <v>274</v>
      </c>
      <c r="AM39" s="190" t="s">
        <v>274</v>
      </c>
      <c r="AN39" s="192" t="s">
        <v>274</v>
      </c>
      <c r="AO39" s="190" t="s">
        <v>274</v>
      </c>
      <c r="AP39" s="192" t="s">
        <v>274</v>
      </c>
      <c r="AQ39" s="190" t="s">
        <v>274</v>
      </c>
      <c r="AR39" s="192" t="s">
        <v>274</v>
      </c>
      <c r="AS39" s="190" t="s">
        <v>274</v>
      </c>
      <c r="AT39" s="192" t="s">
        <v>274</v>
      </c>
      <c r="AU39" s="190" t="s">
        <v>274</v>
      </c>
      <c r="AV39" s="192" t="s">
        <v>274</v>
      </c>
      <c r="AW39" s="190" t="s">
        <v>274</v>
      </c>
      <c r="AX39" s="192" t="s">
        <v>274</v>
      </c>
      <c r="AY39" s="190" t="s">
        <v>274</v>
      </c>
      <c r="AZ39" s="192" t="s">
        <v>274</v>
      </c>
      <c r="BA39" s="190" t="s">
        <v>274</v>
      </c>
      <c r="BB39" s="483"/>
    </row>
    <row r="40" spans="1:54" ht="34.9" customHeight="1" x14ac:dyDescent="0.25">
      <c r="A40" s="479"/>
      <c r="B40" s="552"/>
      <c r="C40" s="573"/>
      <c r="D40" s="259" t="s">
        <v>2</v>
      </c>
      <c r="E40" s="367">
        <v>0</v>
      </c>
      <c r="F40" s="367"/>
      <c r="G40" s="329" t="e">
        <f t="shared" si="2"/>
        <v>#DIV/0!</v>
      </c>
      <c r="H40" s="192" t="s">
        <v>274</v>
      </c>
      <c r="I40" s="190" t="s">
        <v>274</v>
      </c>
      <c r="J40" s="192" t="s">
        <v>274</v>
      </c>
      <c r="K40" s="190" t="s">
        <v>274</v>
      </c>
      <c r="L40" s="192" t="s">
        <v>274</v>
      </c>
      <c r="M40" s="190" t="s">
        <v>274</v>
      </c>
      <c r="N40" s="192" t="s">
        <v>274</v>
      </c>
      <c r="O40" s="190" t="s">
        <v>274</v>
      </c>
      <c r="P40" s="192" t="s">
        <v>274</v>
      </c>
      <c r="Q40" s="190" t="s">
        <v>274</v>
      </c>
      <c r="R40" s="192" t="s">
        <v>274</v>
      </c>
      <c r="S40" s="190" t="s">
        <v>274</v>
      </c>
      <c r="T40" s="192" t="s">
        <v>274</v>
      </c>
      <c r="U40" s="190" t="s">
        <v>274</v>
      </c>
      <c r="V40" s="192" t="s">
        <v>274</v>
      </c>
      <c r="W40" s="190" t="s">
        <v>274</v>
      </c>
      <c r="X40" s="192" t="s">
        <v>274</v>
      </c>
      <c r="Y40" s="190" t="s">
        <v>274</v>
      </c>
      <c r="Z40" s="192" t="s">
        <v>274</v>
      </c>
      <c r="AA40" s="190" t="s">
        <v>274</v>
      </c>
      <c r="AB40" s="192" t="s">
        <v>274</v>
      </c>
      <c r="AC40" s="190" t="s">
        <v>274</v>
      </c>
      <c r="AD40" s="192" t="s">
        <v>274</v>
      </c>
      <c r="AE40" s="190" t="s">
        <v>274</v>
      </c>
      <c r="AF40" s="192" t="s">
        <v>274</v>
      </c>
      <c r="AG40" s="190" t="s">
        <v>274</v>
      </c>
      <c r="AH40" s="192" t="s">
        <v>274</v>
      </c>
      <c r="AI40" s="190" t="s">
        <v>274</v>
      </c>
      <c r="AJ40" s="192" t="s">
        <v>274</v>
      </c>
      <c r="AK40" s="190" t="s">
        <v>274</v>
      </c>
      <c r="AL40" s="192" t="s">
        <v>274</v>
      </c>
      <c r="AM40" s="190" t="s">
        <v>274</v>
      </c>
      <c r="AN40" s="192" t="s">
        <v>274</v>
      </c>
      <c r="AO40" s="190" t="s">
        <v>274</v>
      </c>
      <c r="AP40" s="192" t="s">
        <v>274</v>
      </c>
      <c r="AQ40" s="190" t="s">
        <v>274</v>
      </c>
      <c r="AR40" s="192" t="s">
        <v>274</v>
      </c>
      <c r="AS40" s="190" t="s">
        <v>274</v>
      </c>
      <c r="AT40" s="192" t="s">
        <v>274</v>
      </c>
      <c r="AU40" s="190" t="s">
        <v>274</v>
      </c>
      <c r="AV40" s="192" t="s">
        <v>274</v>
      </c>
      <c r="AW40" s="190" t="s">
        <v>274</v>
      </c>
      <c r="AX40" s="192" t="s">
        <v>274</v>
      </c>
      <c r="AY40" s="190" t="s">
        <v>274</v>
      </c>
      <c r="AZ40" s="192" t="s">
        <v>274</v>
      </c>
      <c r="BA40" s="190" t="s">
        <v>274</v>
      </c>
      <c r="BB40" s="483"/>
    </row>
    <row r="41" spans="1:54" ht="21.75" customHeight="1" x14ac:dyDescent="0.25">
      <c r="A41" s="479"/>
      <c r="B41" s="553"/>
      <c r="C41" s="574"/>
      <c r="D41" s="330" t="s">
        <v>43</v>
      </c>
      <c r="E41" s="377">
        <v>9470.7999999999993</v>
      </c>
      <c r="F41" s="367">
        <v>4457.8999999999996</v>
      </c>
      <c r="G41" s="328">
        <f>F41/E41</f>
        <v>0.47069941293238166</v>
      </c>
      <c r="H41" s="192" t="s">
        <v>274</v>
      </c>
      <c r="I41" s="190" t="s">
        <v>274</v>
      </c>
      <c r="J41" s="192" t="s">
        <v>274</v>
      </c>
      <c r="K41" s="190" t="s">
        <v>274</v>
      </c>
      <c r="L41" s="192" t="s">
        <v>274</v>
      </c>
      <c r="M41" s="190" t="s">
        <v>274</v>
      </c>
      <c r="N41" s="192" t="s">
        <v>274</v>
      </c>
      <c r="O41" s="190" t="s">
        <v>274</v>
      </c>
      <c r="P41" s="192" t="s">
        <v>274</v>
      </c>
      <c r="Q41" s="190" t="s">
        <v>274</v>
      </c>
      <c r="R41" s="192" t="s">
        <v>274</v>
      </c>
      <c r="S41" s="190" t="s">
        <v>274</v>
      </c>
      <c r="T41" s="192" t="s">
        <v>274</v>
      </c>
      <c r="U41" s="190" t="s">
        <v>274</v>
      </c>
      <c r="V41" s="192" t="s">
        <v>274</v>
      </c>
      <c r="W41" s="190" t="s">
        <v>274</v>
      </c>
      <c r="X41" s="192" t="s">
        <v>274</v>
      </c>
      <c r="Y41" s="190" t="s">
        <v>274</v>
      </c>
      <c r="Z41" s="192" t="s">
        <v>274</v>
      </c>
      <c r="AA41" s="190" t="s">
        <v>274</v>
      </c>
      <c r="AB41" s="192" t="s">
        <v>274</v>
      </c>
      <c r="AC41" s="190" t="s">
        <v>274</v>
      </c>
      <c r="AD41" s="192" t="s">
        <v>274</v>
      </c>
      <c r="AE41" s="190" t="s">
        <v>274</v>
      </c>
      <c r="AF41" s="192" t="s">
        <v>274</v>
      </c>
      <c r="AG41" s="190" t="s">
        <v>274</v>
      </c>
      <c r="AH41" s="192" t="s">
        <v>274</v>
      </c>
      <c r="AI41" s="190" t="s">
        <v>274</v>
      </c>
      <c r="AJ41" s="192" t="s">
        <v>274</v>
      </c>
      <c r="AK41" s="190" t="s">
        <v>274</v>
      </c>
      <c r="AL41" s="192" t="s">
        <v>274</v>
      </c>
      <c r="AM41" s="190" t="s">
        <v>274</v>
      </c>
      <c r="AN41" s="192" t="s">
        <v>274</v>
      </c>
      <c r="AO41" s="190" t="s">
        <v>274</v>
      </c>
      <c r="AP41" s="192" t="s">
        <v>274</v>
      </c>
      <c r="AQ41" s="190" t="s">
        <v>274</v>
      </c>
      <c r="AR41" s="192" t="s">
        <v>274</v>
      </c>
      <c r="AS41" s="190" t="s">
        <v>274</v>
      </c>
      <c r="AT41" s="192" t="s">
        <v>274</v>
      </c>
      <c r="AU41" s="190" t="s">
        <v>274</v>
      </c>
      <c r="AV41" s="192" t="s">
        <v>274</v>
      </c>
      <c r="AW41" s="190" t="s">
        <v>274</v>
      </c>
      <c r="AX41" s="192" t="s">
        <v>274</v>
      </c>
      <c r="AY41" s="190" t="s">
        <v>274</v>
      </c>
      <c r="AZ41" s="192" t="s">
        <v>274</v>
      </c>
      <c r="BA41" s="190" t="s">
        <v>274</v>
      </c>
      <c r="BB41" s="483"/>
    </row>
    <row r="42" spans="1:54" ht="34.9" hidden="1" customHeight="1" x14ac:dyDescent="0.25">
      <c r="A42" s="479"/>
      <c r="B42" s="408"/>
      <c r="C42" s="419"/>
      <c r="D42" s="331" t="s">
        <v>267</v>
      </c>
      <c r="E42" s="367"/>
      <c r="F42" s="367"/>
      <c r="G42" s="329"/>
      <c r="H42" s="179"/>
      <c r="I42" s="179"/>
      <c r="J42" s="178"/>
      <c r="K42" s="179"/>
      <c r="L42" s="179"/>
      <c r="M42" s="178"/>
      <c r="N42" s="179"/>
      <c r="O42" s="179"/>
      <c r="P42" s="186"/>
      <c r="Q42" s="179"/>
      <c r="R42" s="179"/>
      <c r="S42" s="178"/>
      <c r="T42" s="179"/>
      <c r="U42" s="179"/>
      <c r="V42" s="178"/>
      <c r="W42" s="179"/>
      <c r="X42" s="179"/>
      <c r="Y42" s="178"/>
      <c r="Z42" s="179"/>
      <c r="AA42" s="181"/>
      <c r="AB42" s="183"/>
      <c r="AC42" s="178"/>
      <c r="AD42" s="186"/>
      <c r="AE42" s="179"/>
      <c r="AF42" s="181"/>
      <c r="AG42" s="183"/>
      <c r="AH42" s="226"/>
      <c r="AI42" s="186"/>
      <c r="AJ42" s="179"/>
      <c r="AK42" s="181"/>
      <c r="AL42" s="183"/>
      <c r="AM42" s="226"/>
      <c r="AN42" s="186"/>
      <c r="AO42" s="179"/>
      <c r="AP42" s="181"/>
      <c r="AQ42" s="183"/>
      <c r="AR42" s="226"/>
      <c r="AS42" s="186"/>
      <c r="AT42" s="179"/>
      <c r="AU42" s="185"/>
      <c r="AV42" s="183"/>
      <c r="AW42" s="226"/>
      <c r="AX42" s="186"/>
      <c r="AY42" s="179"/>
      <c r="AZ42" s="180"/>
      <c r="BA42" s="186"/>
      <c r="BB42" s="483"/>
    </row>
    <row r="43" spans="1:54" s="243" customFormat="1" ht="22.15" customHeight="1" x14ac:dyDescent="0.25">
      <c r="A43" s="478" t="s">
        <v>4</v>
      </c>
      <c r="B43" s="551" t="s">
        <v>327</v>
      </c>
      <c r="C43" s="569" t="s">
        <v>353</v>
      </c>
      <c r="D43" s="220" t="s">
        <v>41</v>
      </c>
      <c r="E43" s="366">
        <f>E44+E45+E46</f>
        <v>0</v>
      </c>
      <c r="F43" s="366">
        <v>0</v>
      </c>
      <c r="G43" s="328" t="e">
        <f>F43/E43*100</f>
        <v>#DIV/0!</v>
      </c>
      <c r="H43" s="192" t="s">
        <v>274</v>
      </c>
      <c r="I43" s="190" t="s">
        <v>274</v>
      </c>
      <c r="J43" s="192" t="s">
        <v>274</v>
      </c>
      <c r="K43" s="190" t="s">
        <v>274</v>
      </c>
      <c r="L43" s="192" t="s">
        <v>274</v>
      </c>
      <c r="M43" s="190" t="s">
        <v>274</v>
      </c>
      <c r="N43" s="192" t="s">
        <v>274</v>
      </c>
      <c r="O43" s="190" t="s">
        <v>274</v>
      </c>
      <c r="P43" s="192" t="s">
        <v>274</v>
      </c>
      <c r="Q43" s="190" t="s">
        <v>274</v>
      </c>
      <c r="R43" s="192" t="s">
        <v>274</v>
      </c>
      <c r="S43" s="190" t="s">
        <v>274</v>
      </c>
      <c r="T43" s="192" t="s">
        <v>274</v>
      </c>
      <c r="U43" s="190" t="s">
        <v>274</v>
      </c>
      <c r="V43" s="192" t="s">
        <v>274</v>
      </c>
      <c r="W43" s="190" t="s">
        <v>274</v>
      </c>
      <c r="X43" s="192" t="s">
        <v>274</v>
      </c>
      <c r="Y43" s="190" t="s">
        <v>274</v>
      </c>
      <c r="Z43" s="192" t="s">
        <v>274</v>
      </c>
      <c r="AA43" s="190" t="s">
        <v>274</v>
      </c>
      <c r="AB43" s="192" t="s">
        <v>274</v>
      </c>
      <c r="AC43" s="190" t="s">
        <v>274</v>
      </c>
      <c r="AD43" s="192" t="s">
        <v>274</v>
      </c>
      <c r="AE43" s="190" t="s">
        <v>274</v>
      </c>
      <c r="AF43" s="192" t="s">
        <v>274</v>
      </c>
      <c r="AG43" s="190" t="s">
        <v>274</v>
      </c>
      <c r="AH43" s="192" t="s">
        <v>274</v>
      </c>
      <c r="AI43" s="190" t="s">
        <v>274</v>
      </c>
      <c r="AJ43" s="192" t="s">
        <v>274</v>
      </c>
      <c r="AK43" s="190" t="s">
        <v>274</v>
      </c>
      <c r="AL43" s="192" t="s">
        <v>274</v>
      </c>
      <c r="AM43" s="190" t="s">
        <v>274</v>
      </c>
      <c r="AN43" s="192" t="s">
        <v>274</v>
      </c>
      <c r="AO43" s="190" t="s">
        <v>274</v>
      </c>
      <c r="AP43" s="192" t="s">
        <v>274</v>
      </c>
      <c r="AQ43" s="190" t="s">
        <v>274</v>
      </c>
      <c r="AR43" s="192" t="s">
        <v>274</v>
      </c>
      <c r="AS43" s="190" t="s">
        <v>274</v>
      </c>
      <c r="AT43" s="192" t="s">
        <v>274</v>
      </c>
      <c r="AU43" s="190" t="s">
        <v>274</v>
      </c>
      <c r="AV43" s="192" t="s">
        <v>274</v>
      </c>
      <c r="AW43" s="190" t="s">
        <v>274</v>
      </c>
      <c r="AX43" s="192" t="s">
        <v>274</v>
      </c>
      <c r="AY43" s="190" t="s">
        <v>274</v>
      </c>
      <c r="AZ43" s="192" t="s">
        <v>274</v>
      </c>
      <c r="BA43" s="190" t="s">
        <v>274</v>
      </c>
      <c r="BB43" s="482"/>
    </row>
    <row r="44" spans="1:54" ht="31.5" x14ac:dyDescent="0.25">
      <c r="A44" s="479"/>
      <c r="B44" s="552"/>
      <c r="C44" s="570"/>
      <c r="D44" s="259" t="s">
        <v>37</v>
      </c>
      <c r="E44" s="367">
        <v>0</v>
      </c>
      <c r="F44" s="367"/>
      <c r="G44" s="329" t="e">
        <f t="shared" ref="G44:G46" si="3">F44/E44*100</f>
        <v>#DIV/0!</v>
      </c>
      <c r="H44" s="192" t="s">
        <v>274</v>
      </c>
      <c r="I44" s="190" t="s">
        <v>274</v>
      </c>
      <c r="J44" s="192" t="s">
        <v>274</v>
      </c>
      <c r="K44" s="190" t="s">
        <v>274</v>
      </c>
      <c r="L44" s="192" t="s">
        <v>274</v>
      </c>
      <c r="M44" s="190" t="s">
        <v>274</v>
      </c>
      <c r="N44" s="192" t="s">
        <v>274</v>
      </c>
      <c r="O44" s="190" t="s">
        <v>274</v>
      </c>
      <c r="P44" s="192" t="s">
        <v>274</v>
      </c>
      <c r="Q44" s="190" t="s">
        <v>274</v>
      </c>
      <c r="R44" s="192" t="s">
        <v>274</v>
      </c>
      <c r="S44" s="190" t="s">
        <v>274</v>
      </c>
      <c r="T44" s="192" t="s">
        <v>274</v>
      </c>
      <c r="U44" s="190" t="s">
        <v>274</v>
      </c>
      <c r="V44" s="192" t="s">
        <v>274</v>
      </c>
      <c r="W44" s="190" t="s">
        <v>274</v>
      </c>
      <c r="X44" s="192" t="s">
        <v>274</v>
      </c>
      <c r="Y44" s="190" t="s">
        <v>274</v>
      </c>
      <c r="Z44" s="192" t="s">
        <v>274</v>
      </c>
      <c r="AA44" s="190" t="s">
        <v>274</v>
      </c>
      <c r="AB44" s="192" t="s">
        <v>274</v>
      </c>
      <c r="AC44" s="190" t="s">
        <v>274</v>
      </c>
      <c r="AD44" s="192" t="s">
        <v>274</v>
      </c>
      <c r="AE44" s="190" t="s">
        <v>274</v>
      </c>
      <c r="AF44" s="192" t="s">
        <v>274</v>
      </c>
      <c r="AG44" s="190" t="s">
        <v>274</v>
      </c>
      <c r="AH44" s="192" t="s">
        <v>274</v>
      </c>
      <c r="AI44" s="190" t="s">
        <v>274</v>
      </c>
      <c r="AJ44" s="192" t="s">
        <v>274</v>
      </c>
      <c r="AK44" s="190" t="s">
        <v>274</v>
      </c>
      <c r="AL44" s="192" t="s">
        <v>274</v>
      </c>
      <c r="AM44" s="190" t="s">
        <v>274</v>
      </c>
      <c r="AN44" s="192" t="s">
        <v>274</v>
      </c>
      <c r="AO44" s="190" t="s">
        <v>274</v>
      </c>
      <c r="AP44" s="192" t="s">
        <v>274</v>
      </c>
      <c r="AQ44" s="190" t="s">
        <v>274</v>
      </c>
      <c r="AR44" s="192" t="s">
        <v>274</v>
      </c>
      <c r="AS44" s="190" t="s">
        <v>274</v>
      </c>
      <c r="AT44" s="192" t="s">
        <v>274</v>
      </c>
      <c r="AU44" s="190" t="s">
        <v>274</v>
      </c>
      <c r="AV44" s="192" t="s">
        <v>274</v>
      </c>
      <c r="AW44" s="190" t="s">
        <v>274</v>
      </c>
      <c r="AX44" s="192" t="s">
        <v>274</v>
      </c>
      <c r="AY44" s="190" t="s">
        <v>274</v>
      </c>
      <c r="AZ44" s="192" t="s">
        <v>274</v>
      </c>
      <c r="BA44" s="190" t="s">
        <v>274</v>
      </c>
      <c r="BB44" s="483"/>
    </row>
    <row r="45" spans="1:54" ht="31.15" customHeight="1" x14ac:dyDescent="0.25">
      <c r="A45" s="479"/>
      <c r="B45" s="552"/>
      <c r="C45" s="570"/>
      <c r="D45" s="259" t="s">
        <v>2</v>
      </c>
      <c r="E45" s="367">
        <v>0</v>
      </c>
      <c r="F45" s="367"/>
      <c r="G45" s="329" t="e">
        <f t="shared" si="3"/>
        <v>#DIV/0!</v>
      </c>
      <c r="H45" s="192" t="s">
        <v>274</v>
      </c>
      <c r="I45" s="190" t="s">
        <v>274</v>
      </c>
      <c r="J45" s="192" t="s">
        <v>274</v>
      </c>
      <c r="K45" s="190" t="s">
        <v>274</v>
      </c>
      <c r="L45" s="192" t="s">
        <v>274</v>
      </c>
      <c r="M45" s="190" t="s">
        <v>274</v>
      </c>
      <c r="N45" s="192" t="s">
        <v>274</v>
      </c>
      <c r="O45" s="190" t="s">
        <v>274</v>
      </c>
      <c r="P45" s="192" t="s">
        <v>274</v>
      </c>
      <c r="Q45" s="190" t="s">
        <v>274</v>
      </c>
      <c r="R45" s="192" t="s">
        <v>274</v>
      </c>
      <c r="S45" s="190" t="s">
        <v>274</v>
      </c>
      <c r="T45" s="192" t="s">
        <v>274</v>
      </c>
      <c r="U45" s="190" t="s">
        <v>274</v>
      </c>
      <c r="V45" s="192" t="s">
        <v>274</v>
      </c>
      <c r="W45" s="190" t="s">
        <v>274</v>
      </c>
      <c r="X45" s="192" t="s">
        <v>274</v>
      </c>
      <c r="Y45" s="190" t="s">
        <v>274</v>
      </c>
      <c r="Z45" s="192" t="s">
        <v>274</v>
      </c>
      <c r="AA45" s="190" t="s">
        <v>274</v>
      </c>
      <c r="AB45" s="192" t="s">
        <v>274</v>
      </c>
      <c r="AC45" s="190" t="s">
        <v>274</v>
      </c>
      <c r="AD45" s="192" t="s">
        <v>274</v>
      </c>
      <c r="AE45" s="190" t="s">
        <v>274</v>
      </c>
      <c r="AF45" s="192" t="s">
        <v>274</v>
      </c>
      <c r="AG45" s="190" t="s">
        <v>274</v>
      </c>
      <c r="AH45" s="192" t="s">
        <v>274</v>
      </c>
      <c r="AI45" s="190" t="s">
        <v>274</v>
      </c>
      <c r="AJ45" s="192" t="s">
        <v>274</v>
      </c>
      <c r="AK45" s="190" t="s">
        <v>274</v>
      </c>
      <c r="AL45" s="192" t="s">
        <v>274</v>
      </c>
      <c r="AM45" s="190" t="s">
        <v>274</v>
      </c>
      <c r="AN45" s="192" t="s">
        <v>274</v>
      </c>
      <c r="AO45" s="190" t="s">
        <v>274</v>
      </c>
      <c r="AP45" s="192" t="s">
        <v>274</v>
      </c>
      <c r="AQ45" s="190" t="s">
        <v>274</v>
      </c>
      <c r="AR45" s="192" t="s">
        <v>274</v>
      </c>
      <c r="AS45" s="190" t="s">
        <v>274</v>
      </c>
      <c r="AT45" s="192" t="s">
        <v>274</v>
      </c>
      <c r="AU45" s="190" t="s">
        <v>274</v>
      </c>
      <c r="AV45" s="192" t="s">
        <v>274</v>
      </c>
      <c r="AW45" s="190" t="s">
        <v>274</v>
      </c>
      <c r="AX45" s="192" t="s">
        <v>274</v>
      </c>
      <c r="AY45" s="190" t="s">
        <v>274</v>
      </c>
      <c r="AZ45" s="192" t="s">
        <v>274</v>
      </c>
      <c r="BA45" s="190" t="s">
        <v>274</v>
      </c>
      <c r="BB45" s="483"/>
    </row>
    <row r="46" spans="1:54" ht="21.75" customHeight="1" x14ac:dyDescent="0.25">
      <c r="A46" s="479"/>
      <c r="B46" s="552"/>
      <c r="C46" s="570"/>
      <c r="D46" s="330" t="s">
        <v>43</v>
      </c>
      <c r="E46" s="377">
        <v>0</v>
      </c>
      <c r="F46" s="367">
        <v>0</v>
      </c>
      <c r="G46" s="329" t="e">
        <f t="shared" si="3"/>
        <v>#DIV/0!</v>
      </c>
      <c r="H46" s="192" t="s">
        <v>274</v>
      </c>
      <c r="I46" s="190" t="s">
        <v>274</v>
      </c>
      <c r="J46" s="192" t="s">
        <v>274</v>
      </c>
      <c r="K46" s="190" t="s">
        <v>274</v>
      </c>
      <c r="L46" s="192" t="s">
        <v>274</v>
      </c>
      <c r="M46" s="190" t="s">
        <v>274</v>
      </c>
      <c r="N46" s="192" t="s">
        <v>274</v>
      </c>
      <c r="O46" s="190" t="s">
        <v>274</v>
      </c>
      <c r="P46" s="192" t="s">
        <v>274</v>
      </c>
      <c r="Q46" s="190" t="s">
        <v>274</v>
      </c>
      <c r="R46" s="192" t="s">
        <v>274</v>
      </c>
      <c r="S46" s="190" t="s">
        <v>274</v>
      </c>
      <c r="T46" s="192" t="s">
        <v>274</v>
      </c>
      <c r="U46" s="190" t="s">
        <v>274</v>
      </c>
      <c r="V46" s="192" t="s">
        <v>274</v>
      </c>
      <c r="W46" s="190" t="s">
        <v>274</v>
      </c>
      <c r="X46" s="192" t="s">
        <v>274</v>
      </c>
      <c r="Y46" s="190" t="s">
        <v>274</v>
      </c>
      <c r="Z46" s="192" t="s">
        <v>274</v>
      </c>
      <c r="AA46" s="190" t="s">
        <v>274</v>
      </c>
      <c r="AB46" s="192" t="s">
        <v>274</v>
      </c>
      <c r="AC46" s="190" t="s">
        <v>274</v>
      </c>
      <c r="AD46" s="192" t="s">
        <v>274</v>
      </c>
      <c r="AE46" s="190" t="s">
        <v>274</v>
      </c>
      <c r="AF46" s="192" t="s">
        <v>274</v>
      </c>
      <c r="AG46" s="190" t="s">
        <v>274</v>
      </c>
      <c r="AH46" s="192" t="s">
        <v>274</v>
      </c>
      <c r="AI46" s="190" t="s">
        <v>274</v>
      </c>
      <c r="AJ46" s="192" t="s">
        <v>274</v>
      </c>
      <c r="AK46" s="190" t="s">
        <v>274</v>
      </c>
      <c r="AL46" s="192" t="s">
        <v>274</v>
      </c>
      <c r="AM46" s="190" t="s">
        <v>274</v>
      </c>
      <c r="AN46" s="192" t="s">
        <v>274</v>
      </c>
      <c r="AO46" s="190" t="s">
        <v>274</v>
      </c>
      <c r="AP46" s="192" t="s">
        <v>274</v>
      </c>
      <c r="AQ46" s="190" t="s">
        <v>274</v>
      </c>
      <c r="AR46" s="192" t="s">
        <v>274</v>
      </c>
      <c r="AS46" s="190" t="s">
        <v>274</v>
      </c>
      <c r="AT46" s="192" t="s">
        <v>274</v>
      </c>
      <c r="AU46" s="190" t="s">
        <v>274</v>
      </c>
      <c r="AV46" s="192" t="s">
        <v>274</v>
      </c>
      <c r="AW46" s="190" t="s">
        <v>274</v>
      </c>
      <c r="AX46" s="192" t="s">
        <v>274</v>
      </c>
      <c r="AY46" s="190" t="s">
        <v>274</v>
      </c>
      <c r="AZ46" s="192" t="s">
        <v>274</v>
      </c>
      <c r="BA46" s="190" t="s">
        <v>274</v>
      </c>
      <c r="BB46" s="483"/>
    </row>
    <row r="47" spans="1:54" ht="30" hidden="1" customHeight="1" x14ac:dyDescent="0.25">
      <c r="A47" s="479"/>
      <c r="B47" s="553"/>
      <c r="C47" s="571"/>
      <c r="D47" s="331" t="s">
        <v>267</v>
      </c>
      <c r="E47" s="367"/>
      <c r="F47" s="367"/>
      <c r="G47" s="329"/>
      <c r="H47" s="179"/>
      <c r="I47" s="179"/>
      <c r="J47" s="178"/>
      <c r="K47" s="179"/>
      <c r="L47" s="179"/>
      <c r="M47" s="178"/>
      <c r="N47" s="179"/>
      <c r="O47" s="179"/>
      <c r="P47" s="186"/>
      <c r="Q47" s="179"/>
      <c r="R47" s="179"/>
      <c r="S47" s="178"/>
      <c r="T47" s="179"/>
      <c r="U47" s="179"/>
      <c r="V47" s="178"/>
      <c r="W47" s="179"/>
      <c r="X47" s="179"/>
      <c r="Y47" s="178"/>
      <c r="Z47" s="179"/>
      <c r="AA47" s="181"/>
      <c r="AB47" s="183"/>
      <c r="AC47" s="178"/>
      <c r="AD47" s="186"/>
      <c r="AE47" s="179"/>
      <c r="AF47" s="181"/>
      <c r="AG47" s="183"/>
      <c r="AH47" s="226"/>
      <c r="AI47" s="186"/>
      <c r="AJ47" s="179"/>
      <c r="AK47" s="181"/>
      <c r="AL47" s="183"/>
      <c r="AM47" s="226"/>
      <c r="AN47" s="186"/>
      <c r="AO47" s="179"/>
      <c r="AP47" s="181"/>
      <c r="AQ47" s="183"/>
      <c r="AR47" s="226"/>
      <c r="AS47" s="186"/>
      <c r="AT47" s="179"/>
      <c r="AU47" s="185"/>
      <c r="AV47" s="183"/>
      <c r="AW47" s="226"/>
      <c r="AX47" s="186"/>
      <c r="AY47" s="179"/>
      <c r="AZ47" s="180"/>
      <c r="BA47" s="186"/>
      <c r="BB47" s="483"/>
    </row>
    <row r="48" spans="1:54" ht="30" hidden="1" customHeight="1" x14ac:dyDescent="0.25">
      <c r="A48" s="410"/>
      <c r="B48" s="408"/>
      <c r="C48" s="419"/>
      <c r="D48" s="331" t="s">
        <v>267</v>
      </c>
      <c r="E48" s="367"/>
      <c r="F48" s="367"/>
      <c r="G48" s="329"/>
      <c r="H48" s="179"/>
      <c r="I48" s="179"/>
      <c r="J48" s="178"/>
      <c r="K48" s="179"/>
      <c r="L48" s="179"/>
      <c r="M48" s="178"/>
      <c r="N48" s="179"/>
      <c r="O48" s="179"/>
      <c r="P48" s="186"/>
      <c r="Q48" s="179"/>
      <c r="R48" s="179"/>
      <c r="S48" s="178"/>
      <c r="T48" s="179"/>
      <c r="U48" s="179"/>
      <c r="V48" s="178"/>
      <c r="W48" s="179"/>
      <c r="X48" s="179"/>
      <c r="Y48" s="178"/>
      <c r="Z48" s="179"/>
      <c r="AA48" s="181"/>
      <c r="AB48" s="183"/>
      <c r="AC48" s="178"/>
      <c r="AD48" s="186"/>
      <c r="AE48" s="179"/>
      <c r="AF48" s="181"/>
      <c r="AG48" s="183"/>
      <c r="AH48" s="226"/>
      <c r="AI48" s="186"/>
      <c r="AJ48" s="179"/>
      <c r="AK48" s="181"/>
      <c r="AL48" s="183"/>
      <c r="AM48" s="226"/>
      <c r="AN48" s="186"/>
      <c r="AO48" s="179"/>
      <c r="AP48" s="181"/>
      <c r="AQ48" s="183"/>
      <c r="AR48" s="226"/>
      <c r="AS48" s="186"/>
      <c r="AT48" s="179"/>
      <c r="AU48" s="185"/>
      <c r="AV48" s="183"/>
      <c r="AW48" s="226"/>
      <c r="AX48" s="186"/>
      <c r="AY48" s="179"/>
      <c r="AZ48" s="180"/>
      <c r="BA48" s="186"/>
      <c r="BB48" s="412"/>
    </row>
    <row r="49" spans="1:54" ht="20.25" customHeight="1" x14ac:dyDescent="0.25">
      <c r="A49" s="550"/>
      <c r="B49" s="498" t="s">
        <v>268</v>
      </c>
      <c r="C49" s="480"/>
      <c r="D49" s="220" t="s">
        <v>41</v>
      </c>
      <c r="E49" s="366">
        <f>E50+E51+E52</f>
        <v>543259.30000000005</v>
      </c>
      <c r="F49" s="366">
        <f>F50+F51+F52</f>
        <v>216086.3</v>
      </c>
      <c r="G49" s="328">
        <f>F49/E49</f>
        <v>0.39775904434585835</v>
      </c>
      <c r="H49" s="192" t="s">
        <v>274</v>
      </c>
      <c r="I49" s="190" t="s">
        <v>274</v>
      </c>
      <c r="J49" s="192" t="s">
        <v>274</v>
      </c>
      <c r="K49" s="190" t="s">
        <v>274</v>
      </c>
      <c r="L49" s="192" t="s">
        <v>274</v>
      </c>
      <c r="M49" s="190" t="s">
        <v>274</v>
      </c>
      <c r="N49" s="192" t="s">
        <v>274</v>
      </c>
      <c r="O49" s="190" t="s">
        <v>274</v>
      </c>
      <c r="P49" s="192" t="s">
        <v>274</v>
      </c>
      <c r="Q49" s="190" t="s">
        <v>274</v>
      </c>
      <c r="R49" s="192" t="s">
        <v>274</v>
      </c>
      <c r="S49" s="190" t="s">
        <v>274</v>
      </c>
      <c r="T49" s="192" t="s">
        <v>274</v>
      </c>
      <c r="U49" s="190" t="s">
        <v>274</v>
      </c>
      <c r="V49" s="192" t="s">
        <v>274</v>
      </c>
      <c r="W49" s="190" t="s">
        <v>274</v>
      </c>
      <c r="X49" s="192" t="s">
        <v>274</v>
      </c>
      <c r="Y49" s="190" t="s">
        <v>274</v>
      </c>
      <c r="Z49" s="192" t="s">
        <v>274</v>
      </c>
      <c r="AA49" s="190" t="s">
        <v>274</v>
      </c>
      <c r="AB49" s="192" t="s">
        <v>274</v>
      </c>
      <c r="AC49" s="190" t="s">
        <v>274</v>
      </c>
      <c r="AD49" s="192" t="s">
        <v>274</v>
      </c>
      <c r="AE49" s="190" t="s">
        <v>274</v>
      </c>
      <c r="AF49" s="192" t="s">
        <v>274</v>
      </c>
      <c r="AG49" s="190" t="s">
        <v>274</v>
      </c>
      <c r="AH49" s="192" t="s">
        <v>274</v>
      </c>
      <c r="AI49" s="190" t="s">
        <v>274</v>
      </c>
      <c r="AJ49" s="192" t="s">
        <v>274</v>
      </c>
      <c r="AK49" s="190" t="s">
        <v>274</v>
      </c>
      <c r="AL49" s="192" t="s">
        <v>274</v>
      </c>
      <c r="AM49" s="190" t="s">
        <v>274</v>
      </c>
      <c r="AN49" s="192" t="s">
        <v>274</v>
      </c>
      <c r="AO49" s="190" t="s">
        <v>274</v>
      </c>
      <c r="AP49" s="192" t="s">
        <v>274</v>
      </c>
      <c r="AQ49" s="190" t="s">
        <v>274</v>
      </c>
      <c r="AR49" s="192" t="s">
        <v>274</v>
      </c>
      <c r="AS49" s="190" t="s">
        <v>274</v>
      </c>
      <c r="AT49" s="192" t="s">
        <v>274</v>
      </c>
      <c r="AU49" s="190" t="s">
        <v>274</v>
      </c>
      <c r="AV49" s="192" t="s">
        <v>274</v>
      </c>
      <c r="AW49" s="190" t="s">
        <v>274</v>
      </c>
      <c r="AX49" s="192" t="s">
        <v>274</v>
      </c>
      <c r="AY49" s="190" t="s">
        <v>274</v>
      </c>
      <c r="AZ49" s="192" t="s">
        <v>274</v>
      </c>
      <c r="BA49" s="190" t="s">
        <v>274</v>
      </c>
      <c r="BB49" s="466"/>
    </row>
    <row r="50" spans="1:54" ht="35.25" customHeight="1" x14ac:dyDescent="0.25">
      <c r="A50" s="526"/>
      <c r="B50" s="499"/>
      <c r="C50" s="481"/>
      <c r="D50" s="259" t="s">
        <v>37</v>
      </c>
      <c r="E50" s="367">
        <f>E34+E39+E44</f>
        <v>4598.2</v>
      </c>
      <c r="F50" s="367">
        <f>F34+F39+F44</f>
        <v>1620.8</v>
      </c>
      <c r="G50" s="329">
        <f>F50/E50</f>
        <v>0.35248575529555043</v>
      </c>
      <c r="H50" s="192" t="s">
        <v>274</v>
      </c>
      <c r="I50" s="190" t="s">
        <v>274</v>
      </c>
      <c r="J50" s="192" t="s">
        <v>274</v>
      </c>
      <c r="K50" s="190" t="s">
        <v>274</v>
      </c>
      <c r="L50" s="192" t="s">
        <v>274</v>
      </c>
      <c r="M50" s="190" t="s">
        <v>274</v>
      </c>
      <c r="N50" s="192" t="s">
        <v>274</v>
      </c>
      <c r="O50" s="190" t="s">
        <v>274</v>
      </c>
      <c r="P50" s="192" t="s">
        <v>274</v>
      </c>
      <c r="Q50" s="190" t="s">
        <v>274</v>
      </c>
      <c r="R50" s="192" t="s">
        <v>274</v>
      </c>
      <c r="S50" s="190" t="s">
        <v>274</v>
      </c>
      <c r="T50" s="192" t="s">
        <v>274</v>
      </c>
      <c r="U50" s="190" t="s">
        <v>274</v>
      </c>
      <c r="V50" s="192" t="s">
        <v>274</v>
      </c>
      <c r="W50" s="190" t="s">
        <v>274</v>
      </c>
      <c r="X50" s="192" t="s">
        <v>274</v>
      </c>
      <c r="Y50" s="190" t="s">
        <v>274</v>
      </c>
      <c r="Z50" s="192" t="s">
        <v>274</v>
      </c>
      <c r="AA50" s="190" t="s">
        <v>274</v>
      </c>
      <c r="AB50" s="192" t="s">
        <v>274</v>
      </c>
      <c r="AC50" s="190" t="s">
        <v>274</v>
      </c>
      <c r="AD50" s="192" t="s">
        <v>274</v>
      </c>
      <c r="AE50" s="190" t="s">
        <v>274</v>
      </c>
      <c r="AF50" s="192" t="s">
        <v>274</v>
      </c>
      <c r="AG50" s="190" t="s">
        <v>274</v>
      </c>
      <c r="AH50" s="192" t="s">
        <v>274</v>
      </c>
      <c r="AI50" s="190" t="s">
        <v>274</v>
      </c>
      <c r="AJ50" s="192" t="s">
        <v>274</v>
      </c>
      <c r="AK50" s="190" t="s">
        <v>274</v>
      </c>
      <c r="AL50" s="192" t="s">
        <v>274</v>
      </c>
      <c r="AM50" s="190" t="s">
        <v>274</v>
      </c>
      <c r="AN50" s="192" t="s">
        <v>274</v>
      </c>
      <c r="AO50" s="190" t="s">
        <v>274</v>
      </c>
      <c r="AP50" s="192" t="s">
        <v>274</v>
      </c>
      <c r="AQ50" s="190" t="s">
        <v>274</v>
      </c>
      <c r="AR50" s="192" t="s">
        <v>274</v>
      </c>
      <c r="AS50" s="190" t="s">
        <v>274</v>
      </c>
      <c r="AT50" s="192" t="s">
        <v>274</v>
      </c>
      <c r="AU50" s="190" t="s">
        <v>274</v>
      </c>
      <c r="AV50" s="192" t="s">
        <v>274</v>
      </c>
      <c r="AW50" s="190" t="s">
        <v>274</v>
      </c>
      <c r="AX50" s="192" t="s">
        <v>274</v>
      </c>
      <c r="AY50" s="190" t="s">
        <v>274</v>
      </c>
      <c r="AZ50" s="192" t="s">
        <v>274</v>
      </c>
      <c r="BA50" s="190" t="s">
        <v>274</v>
      </c>
      <c r="BB50" s="467"/>
    </row>
    <row r="51" spans="1:54" ht="33" customHeight="1" x14ac:dyDescent="0.25">
      <c r="A51" s="526"/>
      <c r="B51" s="499"/>
      <c r="C51" s="481"/>
      <c r="D51" s="259" t="s">
        <v>2</v>
      </c>
      <c r="E51" s="367">
        <f t="shared" ref="E51:F52" si="4">E35+E40+E45</f>
        <v>63576.6</v>
      </c>
      <c r="F51" s="367">
        <f t="shared" si="4"/>
        <v>16160.5</v>
      </c>
      <c r="G51" s="329">
        <f>F51/E51</f>
        <v>0.254189434477465</v>
      </c>
      <c r="H51" s="192" t="s">
        <v>274</v>
      </c>
      <c r="I51" s="190" t="s">
        <v>274</v>
      </c>
      <c r="J51" s="192" t="s">
        <v>274</v>
      </c>
      <c r="K51" s="190" t="s">
        <v>274</v>
      </c>
      <c r="L51" s="192" t="s">
        <v>274</v>
      </c>
      <c r="M51" s="190" t="s">
        <v>274</v>
      </c>
      <c r="N51" s="192" t="s">
        <v>274</v>
      </c>
      <c r="O51" s="190" t="s">
        <v>274</v>
      </c>
      <c r="P51" s="192" t="s">
        <v>274</v>
      </c>
      <c r="Q51" s="190" t="s">
        <v>274</v>
      </c>
      <c r="R51" s="192" t="s">
        <v>274</v>
      </c>
      <c r="S51" s="190" t="s">
        <v>274</v>
      </c>
      <c r="T51" s="192" t="s">
        <v>274</v>
      </c>
      <c r="U51" s="190" t="s">
        <v>274</v>
      </c>
      <c r="V51" s="192" t="s">
        <v>274</v>
      </c>
      <c r="W51" s="190" t="s">
        <v>274</v>
      </c>
      <c r="X51" s="192" t="s">
        <v>274</v>
      </c>
      <c r="Y51" s="190" t="s">
        <v>274</v>
      </c>
      <c r="Z51" s="192" t="s">
        <v>274</v>
      </c>
      <c r="AA51" s="190" t="s">
        <v>274</v>
      </c>
      <c r="AB51" s="192" t="s">
        <v>274</v>
      </c>
      <c r="AC51" s="190" t="s">
        <v>274</v>
      </c>
      <c r="AD51" s="192" t="s">
        <v>274</v>
      </c>
      <c r="AE51" s="190" t="s">
        <v>274</v>
      </c>
      <c r="AF51" s="192" t="s">
        <v>274</v>
      </c>
      <c r="AG51" s="190" t="s">
        <v>274</v>
      </c>
      <c r="AH51" s="192" t="s">
        <v>274</v>
      </c>
      <c r="AI51" s="190" t="s">
        <v>274</v>
      </c>
      <c r="AJ51" s="192" t="s">
        <v>274</v>
      </c>
      <c r="AK51" s="190" t="s">
        <v>274</v>
      </c>
      <c r="AL51" s="192" t="s">
        <v>274</v>
      </c>
      <c r="AM51" s="190" t="s">
        <v>274</v>
      </c>
      <c r="AN51" s="192" t="s">
        <v>274</v>
      </c>
      <c r="AO51" s="190" t="s">
        <v>274</v>
      </c>
      <c r="AP51" s="192" t="s">
        <v>274</v>
      </c>
      <c r="AQ51" s="190" t="s">
        <v>274</v>
      </c>
      <c r="AR51" s="192" t="s">
        <v>274</v>
      </c>
      <c r="AS51" s="190" t="s">
        <v>274</v>
      </c>
      <c r="AT51" s="192" t="s">
        <v>274</v>
      </c>
      <c r="AU51" s="190" t="s">
        <v>274</v>
      </c>
      <c r="AV51" s="192" t="s">
        <v>274</v>
      </c>
      <c r="AW51" s="190" t="s">
        <v>274</v>
      </c>
      <c r="AX51" s="192" t="s">
        <v>274</v>
      </c>
      <c r="AY51" s="190" t="s">
        <v>274</v>
      </c>
      <c r="AZ51" s="192" t="s">
        <v>274</v>
      </c>
      <c r="BA51" s="190" t="s">
        <v>274</v>
      </c>
      <c r="BB51" s="467"/>
    </row>
    <row r="52" spans="1:54" ht="19.7" customHeight="1" x14ac:dyDescent="0.25">
      <c r="A52" s="526"/>
      <c r="B52" s="499"/>
      <c r="C52" s="481"/>
      <c r="D52" s="262" t="s">
        <v>43</v>
      </c>
      <c r="E52" s="367">
        <f t="shared" si="4"/>
        <v>475084.5</v>
      </c>
      <c r="F52" s="367">
        <f>F46+F41+F36</f>
        <v>198305</v>
      </c>
      <c r="G52" s="329">
        <f>F52/E52</f>
        <v>0.41740995549212823</v>
      </c>
      <c r="H52" s="192" t="s">
        <v>274</v>
      </c>
      <c r="I52" s="190" t="s">
        <v>274</v>
      </c>
      <c r="J52" s="192" t="s">
        <v>274</v>
      </c>
      <c r="K52" s="190" t="s">
        <v>274</v>
      </c>
      <c r="L52" s="192" t="s">
        <v>274</v>
      </c>
      <c r="M52" s="190" t="s">
        <v>274</v>
      </c>
      <c r="N52" s="192" t="s">
        <v>274</v>
      </c>
      <c r="O52" s="190" t="s">
        <v>274</v>
      </c>
      <c r="P52" s="192" t="s">
        <v>274</v>
      </c>
      <c r="Q52" s="190" t="s">
        <v>274</v>
      </c>
      <c r="R52" s="192" t="s">
        <v>274</v>
      </c>
      <c r="S52" s="190" t="s">
        <v>274</v>
      </c>
      <c r="T52" s="192" t="s">
        <v>274</v>
      </c>
      <c r="U52" s="190" t="s">
        <v>274</v>
      </c>
      <c r="V52" s="192" t="s">
        <v>274</v>
      </c>
      <c r="W52" s="190" t="s">
        <v>274</v>
      </c>
      <c r="X52" s="192" t="s">
        <v>274</v>
      </c>
      <c r="Y52" s="190" t="s">
        <v>274</v>
      </c>
      <c r="Z52" s="192" t="s">
        <v>274</v>
      </c>
      <c r="AA52" s="190" t="s">
        <v>274</v>
      </c>
      <c r="AB52" s="192" t="s">
        <v>274</v>
      </c>
      <c r="AC52" s="190" t="s">
        <v>274</v>
      </c>
      <c r="AD52" s="192" t="s">
        <v>274</v>
      </c>
      <c r="AE52" s="190" t="s">
        <v>274</v>
      </c>
      <c r="AF52" s="192" t="s">
        <v>274</v>
      </c>
      <c r="AG52" s="190" t="s">
        <v>274</v>
      </c>
      <c r="AH52" s="192" t="s">
        <v>274</v>
      </c>
      <c r="AI52" s="190" t="s">
        <v>274</v>
      </c>
      <c r="AJ52" s="192" t="s">
        <v>274</v>
      </c>
      <c r="AK52" s="190" t="s">
        <v>274</v>
      </c>
      <c r="AL52" s="192" t="s">
        <v>274</v>
      </c>
      <c r="AM52" s="190" t="s">
        <v>274</v>
      </c>
      <c r="AN52" s="192" t="s">
        <v>274</v>
      </c>
      <c r="AO52" s="190" t="s">
        <v>274</v>
      </c>
      <c r="AP52" s="192" t="s">
        <v>274</v>
      </c>
      <c r="AQ52" s="190" t="s">
        <v>274</v>
      </c>
      <c r="AR52" s="192" t="s">
        <v>274</v>
      </c>
      <c r="AS52" s="190" t="s">
        <v>274</v>
      </c>
      <c r="AT52" s="192" t="s">
        <v>274</v>
      </c>
      <c r="AU52" s="190" t="s">
        <v>274</v>
      </c>
      <c r="AV52" s="192" t="s">
        <v>274</v>
      </c>
      <c r="AW52" s="190" t="s">
        <v>274</v>
      </c>
      <c r="AX52" s="192" t="s">
        <v>274</v>
      </c>
      <c r="AY52" s="190" t="s">
        <v>274</v>
      </c>
      <c r="AZ52" s="192" t="s">
        <v>274</v>
      </c>
      <c r="BA52" s="190" t="s">
        <v>274</v>
      </c>
      <c r="BB52" s="467"/>
    </row>
    <row r="53" spans="1:54" ht="34.9" hidden="1" customHeight="1" x14ac:dyDescent="0.25">
      <c r="A53" s="526"/>
      <c r="B53" s="499"/>
      <c r="C53" s="481"/>
      <c r="D53" s="263" t="s">
        <v>267</v>
      </c>
      <c r="E53" s="325"/>
      <c r="F53" s="333"/>
      <c r="G53" s="329"/>
      <c r="H53" s="179"/>
      <c r="I53" s="179"/>
      <c r="J53" s="178"/>
      <c r="K53" s="179"/>
      <c r="L53" s="179"/>
      <c r="M53" s="178"/>
      <c r="N53" s="179"/>
      <c r="O53" s="179"/>
      <c r="P53" s="186"/>
      <c r="Q53" s="179"/>
      <c r="R53" s="179"/>
      <c r="S53" s="178"/>
      <c r="T53" s="179"/>
      <c r="U53" s="179"/>
      <c r="V53" s="178"/>
      <c r="W53" s="179"/>
      <c r="X53" s="179"/>
      <c r="Y53" s="178"/>
      <c r="Z53" s="179"/>
      <c r="AA53" s="181"/>
      <c r="AB53" s="183"/>
      <c r="AC53" s="178"/>
      <c r="AD53" s="186"/>
      <c r="AE53" s="179"/>
      <c r="AF53" s="181"/>
      <c r="AG53" s="183"/>
      <c r="AH53" s="226"/>
      <c r="AI53" s="186"/>
      <c r="AJ53" s="179"/>
      <c r="AK53" s="181"/>
      <c r="AL53" s="183"/>
      <c r="AM53" s="226"/>
      <c r="AN53" s="186"/>
      <c r="AO53" s="179"/>
      <c r="AP53" s="181"/>
      <c r="AQ53" s="183"/>
      <c r="AR53" s="226"/>
      <c r="AS53" s="186"/>
      <c r="AT53" s="179"/>
      <c r="AU53" s="185"/>
      <c r="AV53" s="186"/>
      <c r="AW53" s="226"/>
      <c r="AX53" s="186"/>
      <c r="AY53" s="188"/>
      <c r="AZ53" s="179"/>
      <c r="BA53" s="186"/>
      <c r="BB53" s="467"/>
    </row>
    <row r="54" spans="1:54" ht="15.75" x14ac:dyDescent="0.25">
      <c r="A54" s="475" t="s">
        <v>329</v>
      </c>
      <c r="B54" s="476"/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76"/>
      <c r="AO54" s="476"/>
      <c r="AP54" s="476"/>
      <c r="AQ54" s="476"/>
      <c r="AR54" s="476"/>
      <c r="AS54" s="476"/>
      <c r="AT54" s="476"/>
      <c r="AU54" s="476"/>
      <c r="AV54" s="476"/>
      <c r="AW54" s="476"/>
      <c r="AX54" s="476"/>
      <c r="AY54" s="476"/>
      <c r="AZ54" s="476"/>
      <c r="BA54" s="476"/>
      <c r="BB54" s="477"/>
    </row>
    <row r="55" spans="1:54" ht="22.5" customHeight="1" x14ac:dyDescent="0.25">
      <c r="A55" s="478" t="s">
        <v>6</v>
      </c>
      <c r="B55" s="480" t="s">
        <v>330</v>
      </c>
      <c r="C55" s="569" t="s">
        <v>352</v>
      </c>
      <c r="D55" s="220" t="s">
        <v>41</v>
      </c>
      <c r="E55" s="366">
        <f>E56+E57+E58</f>
        <v>122136.1</v>
      </c>
      <c r="F55" s="366">
        <f>F56+F57+F58</f>
        <v>36579.800000000003</v>
      </c>
      <c r="G55" s="328">
        <f>F55/E55</f>
        <v>0.29950031153770262</v>
      </c>
      <c r="H55" s="192" t="s">
        <v>274</v>
      </c>
      <c r="I55" s="190" t="s">
        <v>274</v>
      </c>
      <c r="J55" s="192" t="s">
        <v>274</v>
      </c>
      <c r="K55" s="190" t="s">
        <v>274</v>
      </c>
      <c r="L55" s="192" t="s">
        <v>274</v>
      </c>
      <c r="M55" s="190" t="s">
        <v>274</v>
      </c>
      <c r="N55" s="192" t="s">
        <v>274</v>
      </c>
      <c r="O55" s="190" t="s">
        <v>274</v>
      </c>
      <c r="P55" s="192" t="s">
        <v>274</v>
      </c>
      <c r="Q55" s="190" t="s">
        <v>274</v>
      </c>
      <c r="R55" s="192" t="s">
        <v>274</v>
      </c>
      <c r="S55" s="190" t="s">
        <v>274</v>
      </c>
      <c r="T55" s="192" t="s">
        <v>274</v>
      </c>
      <c r="U55" s="190" t="s">
        <v>274</v>
      </c>
      <c r="V55" s="192" t="s">
        <v>274</v>
      </c>
      <c r="W55" s="190" t="s">
        <v>274</v>
      </c>
      <c r="X55" s="192" t="s">
        <v>274</v>
      </c>
      <c r="Y55" s="190" t="s">
        <v>274</v>
      </c>
      <c r="Z55" s="192" t="s">
        <v>274</v>
      </c>
      <c r="AA55" s="190" t="s">
        <v>274</v>
      </c>
      <c r="AB55" s="192" t="s">
        <v>274</v>
      </c>
      <c r="AC55" s="190" t="s">
        <v>274</v>
      </c>
      <c r="AD55" s="192" t="s">
        <v>274</v>
      </c>
      <c r="AE55" s="190" t="s">
        <v>274</v>
      </c>
      <c r="AF55" s="192" t="s">
        <v>274</v>
      </c>
      <c r="AG55" s="190" t="s">
        <v>274</v>
      </c>
      <c r="AH55" s="192" t="s">
        <v>274</v>
      </c>
      <c r="AI55" s="190" t="s">
        <v>274</v>
      </c>
      <c r="AJ55" s="192" t="s">
        <v>274</v>
      </c>
      <c r="AK55" s="190" t="s">
        <v>274</v>
      </c>
      <c r="AL55" s="192" t="s">
        <v>274</v>
      </c>
      <c r="AM55" s="190" t="s">
        <v>274</v>
      </c>
      <c r="AN55" s="192" t="s">
        <v>274</v>
      </c>
      <c r="AO55" s="190" t="s">
        <v>274</v>
      </c>
      <c r="AP55" s="192" t="s">
        <v>274</v>
      </c>
      <c r="AQ55" s="190" t="s">
        <v>274</v>
      </c>
      <c r="AR55" s="192" t="s">
        <v>274</v>
      </c>
      <c r="AS55" s="190" t="s">
        <v>274</v>
      </c>
      <c r="AT55" s="192" t="s">
        <v>274</v>
      </c>
      <c r="AU55" s="190" t="s">
        <v>274</v>
      </c>
      <c r="AV55" s="192" t="s">
        <v>274</v>
      </c>
      <c r="AW55" s="190" t="s">
        <v>274</v>
      </c>
      <c r="AX55" s="192" t="s">
        <v>274</v>
      </c>
      <c r="AY55" s="190" t="s">
        <v>274</v>
      </c>
      <c r="AZ55" s="192" t="s">
        <v>274</v>
      </c>
      <c r="BA55" s="190" t="s">
        <v>274</v>
      </c>
      <c r="BB55" s="482"/>
    </row>
    <row r="56" spans="1:54" ht="36.75" customHeight="1" x14ac:dyDescent="0.25">
      <c r="A56" s="479"/>
      <c r="B56" s="481"/>
      <c r="C56" s="570"/>
      <c r="D56" s="259" t="s">
        <v>37</v>
      </c>
      <c r="E56" s="368"/>
      <c r="F56" s="368"/>
      <c r="G56" s="329" t="e">
        <f t="shared" ref="G56:G57" si="5">F56/E56*100</f>
        <v>#DIV/0!</v>
      </c>
      <c r="H56" s="192" t="s">
        <v>274</v>
      </c>
      <c r="I56" s="190" t="s">
        <v>274</v>
      </c>
      <c r="J56" s="192" t="s">
        <v>274</v>
      </c>
      <c r="K56" s="190" t="s">
        <v>274</v>
      </c>
      <c r="L56" s="192" t="s">
        <v>274</v>
      </c>
      <c r="M56" s="190" t="s">
        <v>274</v>
      </c>
      <c r="N56" s="192" t="s">
        <v>274</v>
      </c>
      <c r="O56" s="190" t="s">
        <v>274</v>
      </c>
      <c r="P56" s="192" t="s">
        <v>274</v>
      </c>
      <c r="Q56" s="190" t="s">
        <v>274</v>
      </c>
      <c r="R56" s="192" t="s">
        <v>274</v>
      </c>
      <c r="S56" s="190" t="s">
        <v>274</v>
      </c>
      <c r="T56" s="192" t="s">
        <v>274</v>
      </c>
      <c r="U56" s="190" t="s">
        <v>274</v>
      </c>
      <c r="V56" s="192" t="s">
        <v>274</v>
      </c>
      <c r="W56" s="190" t="s">
        <v>274</v>
      </c>
      <c r="X56" s="192" t="s">
        <v>274</v>
      </c>
      <c r="Y56" s="190" t="s">
        <v>274</v>
      </c>
      <c r="Z56" s="192" t="s">
        <v>274</v>
      </c>
      <c r="AA56" s="190" t="s">
        <v>274</v>
      </c>
      <c r="AB56" s="192" t="s">
        <v>274</v>
      </c>
      <c r="AC56" s="190" t="s">
        <v>274</v>
      </c>
      <c r="AD56" s="192" t="s">
        <v>274</v>
      </c>
      <c r="AE56" s="190" t="s">
        <v>274</v>
      </c>
      <c r="AF56" s="192" t="s">
        <v>274</v>
      </c>
      <c r="AG56" s="190" t="s">
        <v>274</v>
      </c>
      <c r="AH56" s="192" t="s">
        <v>274</v>
      </c>
      <c r="AI56" s="190" t="s">
        <v>274</v>
      </c>
      <c r="AJ56" s="192" t="s">
        <v>274</v>
      </c>
      <c r="AK56" s="190" t="s">
        <v>274</v>
      </c>
      <c r="AL56" s="192" t="s">
        <v>274</v>
      </c>
      <c r="AM56" s="190" t="s">
        <v>274</v>
      </c>
      <c r="AN56" s="192" t="s">
        <v>274</v>
      </c>
      <c r="AO56" s="190" t="s">
        <v>274</v>
      </c>
      <c r="AP56" s="192" t="s">
        <v>274</v>
      </c>
      <c r="AQ56" s="190" t="s">
        <v>274</v>
      </c>
      <c r="AR56" s="192" t="s">
        <v>274</v>
      </c>
      <c r="AS56" s="190" t="s">
        <v>274</v>
      </c>
      <c r="AT56" s="192" t="s">
        <v>274</v>
      </c>
      <c r="AU56" s="190" t="s">
        <v>274</v>
      </c>
      <c r="AV56" s="192" t="s">
        <v>274</v>
      </c>
      <c r="AW56" s="190" t="s">
        <v>274</v>
      </c>
      <c r="AX56" s="192" t="s">
        <v>274</v>
      </c>
      <c r="AY56" s="190" t="s">
        <v>274</v>
      </c>
      <c r="AZ56" s="192" t="s">
        <v>274</v>
      </c>
      <c r="BA56" s="190" t="s">
        <v>274</v>
      </c>
      <c r="BB56" s="483"/>
    </row>
    <row r="57" spans="1:54" ht="35.450000000000003" customHeight="1" x14ac:dyDescent="0.25">
      <c r="A57" s="479"/>
      <c r="B57" s="481"/>
      <c r="C57" s="570"/>
      <c r="D57" s="259" t="s">
        <v>2</v>
      </c>
      <c r="E57" s="373"/>
      <c r="F57" s="378"/>
      <c r="G57" s="329" t="e">
        <f t="shared" si="5"/>
        <v>#DIV/0!</v>
      </c>
      <c r="H57" s="192" t="s">
        <v>274</v>
      </c>
      <c r="I57" s="190" t="s">
        <v>274</v>
      </c>
      <c r="J57" s="192" t="s">
        <v>274</v>
      </c>
      <c r="K57" s="190" t="s">
        <v>274</v>
      </c>
      <c r="L57" s="192" t="s">
        <v>274</v>
      </c>
      <c r="M57" s="190" t="s">
        <v>274</v>
      </c>
      <c r="N57" s="192" t="s">
        <v>274</v>
      </c>
      <c r="O57" s="190" t="s">
        <v>274</v>
      </c>
      <c r="P57" s="192" t="s">
        <v>274</v>
      </c>
      <c r="Q57" s="190" t="s">
        <v>274</v>
      </c>
      <c r="R57" s="192" t="s">
        <v>274</v>
      </c>
      <c r="S57" s="190" t="s">
        <v>274</v>
      </c>
      <c r="T57" s="192" t="s">
        <v>274</v>
      </c>
      <c r="U57" s="190" t="s">
        <v>274</v>
      </c>
      <c r="V57" s="192" t="s">
        <v>274</v>
      </c>
      <c r="W57" s="190" t="s">
        <v>274</v>
      </c>
      <c r="X57" s="192" t="s">
        <v>274</v>
      </c>
      <c r="Y57" s="190" t="s">
        <v>274</v>
      </c>
      <c r="Z57" s="192" t="s">
        <v>274</v>
      </c>
      <c r="AA57" s="190" t="s">
        <v>274</v>
      </c>
      <c r="AB57" s="192" t="s">
        <v>274</v>
      </c>
      <c r="AC57" s="190" t="s">
        <v>274</v>
      </c>
      <c r="AD57" s="192" t="s">
        <v>274</v>
      </c>
      <c r="AE57" s="190" t="s">
        <v>274</v>
      </c>
      <c r="AF57" s="192" t="s">
        <v>274</v>
      </c>
      <c r="AG57" s="190" t="s">
        <v>274</v>
      </c>
      <c r="AH57" s="192" t="s">
        <v>274</v>
      </c>
      <c r="AI57" s="190" t="s">
        <v>274</v>
      </c>
      <c r="AJ57" s="192" t="s">
        <v>274</v>
      </c>
      <c r="AK57" s="190" t="s">
        <v>274</v>
      </c>
      <c r="AL57" s="192" t="s">
        <v>274</v>
      </c>
      <c r="AM57" s="190" t="s">
        <v>274</v>
      </c>
      <c r="AN57" s="192" t="s">
        <v>274</v>
      </c>
      <c r="AO57" s="190" t="s">
        <v>274</v>
      </c>
      <c r="AP57" s="192" t="s">
        <v>274</v>
      </c>
      <c r="AQ57" s="190" t="s">
        <v>274</v>
      </c>
      <c r="AR57" s="192" t="s">
        <v>274</v>
      </c>
      <c r="AS57" s="190" t="s">
        <v>274</v>
      </c>
      <c r="AT57" s="192" t="s">
        <v>274</v>
      </c>
      <c r="AU57" s="190" t="s">
        <v>274</v>
      </c>
      <c r="AV57" s="192" t="s">
        <v>274</v>
      </c>
      <c r="AW57" s="190" t="s">
        <v>274</v>
      </c>
      <c r="AX57" s="192" t="s">
        <v>274</v>
      </c>
      <c r="AY57" s="190" t="s">
        <v>274</v>
      </c>
      <c r="AZ57" s="192" t="s">
        <v>274</v>
      </c>
      <c r="BA57" s="190" t="s">
        <v>274</v>
      </c>
      <c r="BB57" s="483"/>
    </row>
    <row r="58" spans="1:54" ht="22.5" customHeight="1" x14ac:dyDescent="0.25">
      <c r="A58" s="479"/>
      <c r="B58" s="481"/>
      <c r="C58" s="570"/>
      <c r="D58" s="262" t="s">
        <v>43</v>
      </c>
      <c r="E58" s="377">
        <v>122136.1</v>
      </c>
      <c r="F58" s="378">
        <v>36579.800000000003</v>
      </c>
      <c r="G58" s="329">
        <f>F58/E58</f>
        <v>0.29950031153770262</v>
      </c>
      <c r="H58" s="192" t="s">
        <v>274</v>
      </c>
      <c r="I58" s="190" t="s">
        <v>274</v>
      </c>
      <c r="J58" s="192" t="s">
        <v>274</v>
      </c>
      <c r="K58" s="190" t="s">
        <v>274</v>
      </c>
      <c r="L58" s="192" t="s">
        <v>274</v>
      </c>
      <c r="M58" s="190" t="s">
        <v>274</v>
      </c>
      <c r="N58" s="192" t="s">
        <v>274</v>
      </c>
      <c r="O58" s="190" t="s">
        <v>274</v>
      </c>
      <c r="P58" s="192" t="s">
        <v>274</v>
      </c>
      <c r="Q58" s="190" t="s">
        <v>274</v>
      </c>
      <c r="R58" s="192" t="s">
        <v>274</v>
      </c>
      <c r="S58" s="190" t="s">
        <v>274</v>
      </c>
      <c r="T58" s="192" t="s">
        <v>274</v>
      </c>
      <c r="U58" s="190" t="s">
        <v>274</v>
      </c>
      <c r="V58" s="192" t="s">
        <v>274</v>
      </c>
      <c r="W58" s="190" t="s">
        <v>274</v>
      </c>
      <c r="X58" s="192" t="s">
        <v>274</v>
      </c>
      <c r="Y58" s="190" t="s">
        <v>274</v>
      </c>
      <c r="Z58" s="192" t="s">
        <v>274</v>
      </c>
      <c r="AA58" s="190" t="s">
        <v>274</v>
      </c>
      <c r="AB58" s="192" t="s">
        <v>274</v>
      </c>
      <c r="AC58" s="190" t="s">
        <v>274</v>
      </c>
      <c r="AD58" s="192" t="s">
        <v>274</v>
      </c>
      <c r="AE58" s="190" t="s">
        <v>274</v>
      </c>
      <c r="AF58" s="192" t="s">
        <v>274</v>
      </c>
      <c r="AG58" s="190" t="s">
        <v>274</v>
      </c>
      <c r="AH58" s="192" t="s">
        <v>274</v>
      </c>
      <c r="AI58" s="190" t="s">
        <v>274</v>
      </c>
      <c r="AJ58" s="192" t="s">
        <v>274</v>
      </c>
      <c r="AK58" s="190" t="s">
        <v>274</v>
      </c>
      <c r="AL58" s="192" t="s">
        <v>274</v>
      </c>
      <c r="AM58" s="190" t="s">
        <v>274</v>
      </c>
      <c r="AN58" s="192" t="s">
        <v>274</v>
      </c>
      <c r="AO58" s="190" t="s">
        <v>274</v>
      </c>
      <c r="AP58" s="192" t="s">
        <v>274</v>
      </c>
      <c r="AQ58" s="190" t="s">
        <v>274</v>
      </c>
      <c r="AR58" s="192" t="s">
        <v>274</v>
      </c>
      <c r="AS58" s="190" t="s">
        <v>274</v>
      </c>
      <c r="AT58" s="192" t="s">
        <v>274</v>
      </c>
      <c r="AU58" s="190" t="s">
        <v>274</v>
      </c>
      <c r="AV58" s="192" t="s">
        <v>274</v>
      </c>
      <c r="AW58" s="190" t="s">
        <v>274</v>
      </c>
      <c r="AX58" s="192" t="s">
        <v>274</v>
      </c>
      <c r="AY58" s="190" t="s">
        <v>274</v>
      </c>
      <c r="AZ58" s="192" t="s">
        <v>274</v>
      </c>
      <c r="BA58" s="190" t="s">
        <v>274</v>
      </c>
      <c r="BB58" s="483"/>
    </row>
    <row r="59" spans="1:54" ht="38.450000000000003" hidden="1" customHeight="1" x14ac:dyDescent="0.25">
      <c r="A59" s="479"/>
      <c r="B59" s="481"/>
      <c r="C59" s="570"/>
      <c r="D59" s="263" t="s">
        <v>267</v>
      </c>
      <c r="E59" s="373"/>
      <c r="F59" s="373"/>
      <c r="G59" s="165"/>
      <c r="H59" s="179"/>
      <c r="I59" s="179"/>
      <c r="J59" s="178"/>
      <c r="K59" s="179"/>
      <c r="L59" s="179"/>
      <c r="M59" s="178"/>
      <c r="N59" s="179"/>
      <c r="O59" s="179"/>
      <c r="P59" s="178"/>
      <c r="Q59" s="179"/>
      <c r="R59" s="179"/>
      <c r="S59" s="178"/>
      <c r="T59" s="179"/>
      <c r="U59" s="179"/>
      <c r="V59" s="178"/>
      <c r="W59" s="179"/>
      <c r="X59" s="179"/>
      <c r="Y59" s="178"/>
      <c r="Z59" s="179"/>
      <c r="AA59" s="181"/>
      <c r="AB59" s="182"/>
      <c r="AC59" s="230"/>
      <c r="AD59" s="226"/>
      <c r="AE59" s="180"/>
      <c r="AF59" s="181"/>
      <c r="AG59" s="182"/>
      <c r="AH59" s="230"/>
      <c r="AI59" s="178"/>
      <c r="AJ59" s="180"/>
      <c r="AK59" s="181"/>
      <c r="AL59" s="182"/>
      <c r="AM59" s="230"/>
      <c r="AN59" s="178"/>
      <c r="AO59" s="184"/>
      <c r="AP59" s="181"/>
      <c r="AQ59" s="182"/>
      <c r="AR59" s="230"/>
      <c r="AS59" s="178"/>
      <c r="AT59" s="184"/>
      <c r="AU59" s="185"/>
      <c r="AV59" s="183"/>
      <c r="AW59" s="230"/>
      <c r="AX59" s="178"/>
      <c r="AY59" s="230"/>
      <c r="AZ59" s="178"/>
      <c r="BA59" s="178"/>
      <c r="BB59" s="483"/>
    </row>
    <row r="60" spans="1:54" ht="21" customHeight="1" x14ac:dyDescent="0.25">
      <c r="A60" s="478"/>
      <c r="B60" s="498" t="s">
        <v>269</v>
      </c>
      <c r="C60" s="480"/>
      <c r="D60" s="220" t="s">
        <v>41</v>
      </c>
      <c r="E60" s="366">
        <f>E61+E62+E63</f>
        <v>122136.1</v>
      </c>
      <c r="F60" s="366">
        <f>F61+F62+F63</f>
        <v>36579.800000000003</v>
      </c>
      <c r="G60" s="328">
        <f>F60/E60</f>
        <v>0.29950031153770262</v>
      </c>
      <c r="H60" s="192" t="s">
        <v>274</v>
      </c>
      <c r="I60" s="190" t="s">
        <v>274</v>
      </c>
      <c r="J60" s="192" t="s">
        <v>274</v>
      </c>
      <c r="K60" s="190" t="s">
        <v>274</v>
      </c>
      <c r="L60" s="192" t="s">
        <v>274</v>
      </c>
      <c r="M60" s="190" t="s">
        <v>274</v>
      </c>
      <c r="N60" s="192" t="s">
        <v>274</v>
      </c>
      <c r="O60" s="190" t="s">
        <v>274</v>
      </c>
      <c r="P60" s="192" t="s">
        <v>274</v>
      </c>
      <c r="Q60" s="190" t="s">
        <v>274</v>
      </c>
      <c r="R60" s="192" t="s">
        <v>274</v>
      </c>
      <c r="S60" s="190" t="s">
        <v>274</v>
      </c>
      <c r="T60" s="192" t="s">
        <v>274</v>
      </c>
      <c r="U60" s="190" t="s">
        <v>274</v>
      </c>
      <c r="V60" s="192" t="s">
        <v>274</v>
      </c>
      <c r="W60" s="190" t="s">
        <v>274</v>
      </c>
      <c r="X60" s="192" t="s">
        <v>274</v>
      </c>
      <c r="Y60" s="190" t="s">
        <v>274</v>
      </c>
      <c r="Z60" s="192" t="s">
        <v>274</v>
      </c>
      <c r="AA60" s="190" t="s">
        <v>274</v>
      </c>
      <c r="AB60" s="192" t="s">
        <v>274</v>
      </c>
      <c r="AC60" s="190" t="s">
        <v>274</v>
      </c>
      <c r="AD60" s="192" t="s">
        <v>274</v>
      </c>
      <c r="AE60" s="190" t="s">
        <v>274</v>
      </c>
      <c r="AF60" s="192" t="s">
        <v>274</v>
      </c>
      <c r="AG60" s="190" t="s">
        <v>274</v>
      </c>
      <c r="AH60" s="192" t="s">
        <v>274</v>
      </c>
      <c r="AI60" s="190" t="s">
        <v>274</v>
      </c>
      <c r="AJ60" s="192" t="s">
        <v>274</v>
      </c>
      <c r="AK60" s="190" t="s">
        <v>274</v>
      </c>
      <c r="AL60" s="192" t="s">
        <v>274</v>
      </c>
      <c r="AM60" s="190" t="s">
        <v>274</v>
      </c>
      <c r="AN60" s="192" t="s">
        <v>274</v>
      </c>
      <c r="AO60" s="190" t="s">
        <v>274</v>
      </c>
      <c r="AP60" s="192" t="s">
        <v>274</v>
      </c>
      <c r="AQ60" s="190" t="s">
        <v>274</v>
      </c>
      <c r="AR60" s="192" t="s">
        <v>274</v>
      </c>
      <c r="AS60" s="190" t="s">
        <v>274</v>
      </c>
      <c r="AT60" s="192" t="s">
        <v>274</v>
      </c>
      <c r="AU60" s="190" t="s">
        <v>274</v>
      </c>
      <c r="AV60" s="192" t="s">
        <v>274</v>
      </c>
      <c r="AW60" s="190" t="s">
        <v>274</v>
      </c>
      <c r="AX60" s="192" t="s">
        <v>274</v>
      </c>
      <c r="AY60" s="190" t="s">
        <v>274</v>
      </c>
      <c r="AZ60" s="192" t="s">
        <v>274</v>
      </c>
      <c r="BA60" s="190" t="s">
        <v>274</v>
      </c>
      <c r="BB60" s="466"/>
    </row>
    <row r="61" spans="1:54" ht="31.5" x14ac:dyDescent="0.25">
      <c r="A61" s="479"/>
      <c r="B61" s="499"/>
      <c r="C61" s="481"/>
      <c r="D61" s="259" t="s">
        <v>37</v>
      </c>
      <c r="E61" s="368"/>
      <c r="F61" s="368"/>
      <c r="G61" s="329" t="e">
        <f t="shared" ref="G61:G62" si="6">F61/E61*100</f>
        <v>#DIV/0!</v>
      </c>
      <c r="H61" s="192" t="s">
        <v>274</v>
      </c>
      <c r="I61" s="190" t="s">
        <v>274</v>
      </c>
      <c r="J61" s="192" t="s">
        <v>274</v>
      </c>
      <c r="K61" s="190" t="s">
        <v>274</v>
      </c>
      <c r="L61" s="192" t="s">
        <v>274</v>
      </c>
      <c r="M61" s="190" t="s">
        <v>274</v>
      </c>
      <c r="N61" s="192" t="s">
        <v>274</v>
      </c>
      <c r="O61" s="190" t="s">
        <v>274</v>
      </c>
      <c r="P61" s="192" t="s">
        <v>274</v>
      </c>
      <c r="Q61" s="190" t="s">
        <v>274</v>
      </c>
      <c r="R61" s="192" t="s">
        <v>274</v>
      </c>
      <c r="S61" s="190" t="s">
        <v>274</v>
      </c>
      <c r="T61" s="192" t="s">
        <v>274</v>
      </c>
      <c r="U61" s="190" t="s">
        <v>274</v>
      </c>
      <c r="V61" s="192" t="s">
        <v>274</v>
      </c>
      <c r="W61" s="190" t="s">
        <v>274</v>
      </c>
      <c r="X61" s="192" t="s">
        <v>274</v>
      </c>
      <c r="Y61" s="190" t="s">
        <v>274</v>
      </c>
      <c r="Z61" s="192" t="s">
        <v>274</v>
      </c>
      <c r="AA61" s="190" t="s">
        <v>274</v>
      </c>
      <c r="AB61" s="192" t="s">
        <v>274</v>
      </c>
      <c r="AC61" s="190" t="s">
        <v>274</v>
      </c>
      <c r="AD61" s="192" t="s">
        <v>274</v>
      </c>
      <c r="AE61" s="190" t="s">
        <v>274</v>
      </c>
      <c r="AF61" s="192" t="s">
        <v>274</v>
      </c>
      <c r="AG61" s="190" t="s">
        <v>274</v>
      </c>
      <c r="AH61" s="192" t="s">
        <v>274</v>
      </c>
      <c r="AI61" s="190" t="s">
        <v>274</v>
      </c>
      <c r="AJ61" s="192" t="s">
        <v>274</v>
      </c>
      <c r="AK61" s="190" t="s">
        <v>274</v>
      </c>
      <c r="AL61" s="192" t="s">
        <v>274</v>
      </c>
      <c r="AM61" s="190" t="s">
        <v>274</v>
      </c>
      <c r="AN61" s="192" t="s">
        <v>274</v>
      </c>
      <c r="AO61" s="190" t="s">
        <v>274</v>
      </c>
      <c r="AP61" s="192" t="s">
        <v>274</v>
      </c>
      <c r="AQ61" s="190" t="s">
        <v>274</v>
      </c>
      <c r="AR61" s="192" t="s">
        <v>274</v>
      </c>
      <c r="AS61" s="190" t="s">
        <v>274</v>
      </c>
      <c r="AT61" s="192" t="s">
        <v>274</v>
      </c>
      <c r="AU61" s="190" t="s">
        <v>274</v>
      </c>
      <c r="AV61" s="192" t="s">
        <v>274</v>
      </c>
      <c r="AW61" s="190" t="s">
        <v>274</v>
      </c>
      <c r="AX61" s="192" t="s">
        <v>274</v>
      </c>
      <c r="AY61" s="190" t="s">
        <v>274</v>
      </c>
      <c r="AZ61" s="192" t="s">
        <v>274</v>
      </c>
      <c r="BA61" s="190" t="s">
        <v>274</v>
      </c>
      <c r="BB61" s="467"/>
    </row>
    <row r="62" spans="1:54" ht="33" customHeight="1" x14ac:dyDescent="0.25">
      <c r="A62" s="479"/>
      <c r="B62" s="499"/>
      <c r="C62" s="481"/>
      <c r="D62" s="259" t="s">
        <v>2</v>
      </c>
      <c r="E62" s="368"/>
      <c r="F62" s="368"/>
      <c r="G62" s="329" t="e">
        <f t="shared" si="6"/>
        <v>#DIV/0!</v>
      </c>
      <c r="H62" s="192" t="s">
        <v>274</v>
      </c>
      <c r="I62" s="190" t="s">
        <v>274</v>
      </c>
      <c r="J62" s="192" t="s">
        <v>274</v>
      </c>
      <c r="K62" s="190" t="s">
        <v>274</v>
      </c>
      <c r="L62" s="192" t="s">
        <v>274</v>
      </c>
      <c r="M62" s="190" t="s">
        <v>274</v>
      </c>
      <c r="N62" s="192" t="s">
        <v>274</v>
      </c>
      <c r="O62" s="190" t="s">
        <v>274</v>
      </c>
      <c r="P62" s="192" t="s">
        <v>274</v>
      </c>
      <c r="Q62" s="190" t="s">
        <v>274</v>
      </c>
      <c r="R62" s="192" t="s">
        <v>274</v>
      </c>
      <c r="S62" s="190" t="s">
        <v>274</v>
      </c>
      <c r="T62" s="192" t="s">
        <v>274</v>
      </c>
      <c r="U62" s="190" t="s">
        <v>274</v>
      </c>
      <c r="V62" s="192" t="s">
        <v>274</v>
      </c>
      <c r="W62" s="190" t="s">
        <v>274</v>
      </c>
      <c r="X62" s="192" t="s">
        <v>274</v>
      </c>
      <c r="Y62" s="190" t="s">
        <v>274</v>
      </c>
      <c r="Z62" s="192" t="s">
        <v>274</v>
      </c>
      <c r="AA62" s="190" t="s">
        <v>274</v>
      </c>
      <c r="AB62" s="192" t="s">
        <v>274</v>
      </c>
      <c r="AC62" s="190" t="s">
        <v>274</v>
      </c>
      <c r="AD62" s="192" t="s">
        <v>274</v>
      </c>
      <c r="AE62" s="190" t="s">
        <v>274</v>
      </c>
      <c r="AF62" s="192" t="s">
        <v>274</v>
      </c>
      <c r="AG62" s="190" t="s">
        <v>274</v>
      </c>
      <c r="AH62" s="192" t="s">
        <v>274</v>
      </c>
      <c r="AI62" s="190" t="s">
        <v>274</v>
      </c>
      <c r="AJ62" s="192" t="s">
        <v>274</v>
      </c>
      <c r="AK62" s="190" t="s">
        <v>274</v>
      </c>
      <c r="AL62" s="192" t="s">
        <v>274</v>
      </c>
      <c r="AM62" s="190" t="s">
        <v>274</v>
      </c>
      <c r="AN62" s="192" t="s">
        <v>274</v>
      </c>
      <c r="AO62" s="190" t="s">
        <v>274</v>
      </c>
      <c r="AP62" s="192" t="s">
        <v>274</v>
      </c>
      <c r="AQ62" s="190" t="s">
        <v>274</v>
      </c>
      <c r="AR62" s="192" t="s">
        <v>274</v>
      </c>
      <c r="AS62" s="190" t="s">
        <v>274</v>
      </c>
      <c r="AT62" s="192" t="s">
        <v>274</v>
      </c>
      <c r="AU62" s="190" t="s">
        <v>274</v>
      </c>
      <c r="AV62" s="192" t="s">
        <v>274</v>
      </c>
      <c r="AW62" s="190" t="s">
        <v>274</v>
      </c>
      <c r="AX62" s="192" t="s">
        <v>274</v>
      </c>
      <c r="AY62" s="190" t="s">
        <v>274</v>
      </c>
      <c r="AZ62" s="192" t="s">
        <v>274</v>
      </c>
      <c r="BA62" s="190" t="s">
        <v>274</v>
      </c>
      <c r="BB62" s="467"/>
    </row>
    <row r="63" spans="1:54" ht="21" customHeight="1" x14ac:dyDescent="0.25">
      <c r="A63" s="479"/>
      <c r="B63" s="499"/>
      <c r="C63" s="481"/>
      <c r="D63" s="262" t="s">
        <v>43</v>
      </c>
      <c r="E63" s="377">
        <f>E58</f>
        <v>122136.1</v>
      </c>
      <c r="F63" s="377">
        <f>F58</f>
        <v>36579.800000000003</v>
      </c>
      <c r="G63" s="329">
        <f>F63/E63</f>
        <v>0.29950031153770262</v>
      </c>
      <c r="H63" s="192" t="s">
        <v>274</v>
      </c>
      <c r="I63" s="190" t="s">
        <v>274</v>
      </c>
      <c r="J63" s="192" t="s">
        <v>274</v>
      </c>
      <c r="K63" s="190" t="s">
        <v>274</v>
      </c>
      <c r="L63" s="192" t="s">
        <v>274</v>
      </c>
      <c r="M63" s="190" t="s">
        <v>274</v>
      </c>
      <c r="N63" s="192" t="s">
        <v>274</v>
      </c>
      <c r="O63" s="190" t="s">
        <v>274</v>
      </c>
      <c r="P63" s="192" t="s">
        <v>274</v>
      </c>
      <c r="Q63" s="190" t="s">
        <v>274</v>
      </c>
      <c r="R63" s="192" t="s">
        <v>274</v>
      </c>
      <c r="S63" s="190" t="s">
        <v>274</v>
      </c>
      <c r="T63" s="192" t="s">
        <v>274</v>
      </c>
      <c r="U63" s="190" t="s">
        <v>274</v>
      </c>
      <c r="V63" s="192" t="s">
        <v>274</v>
      </c>
      <c r="W63" s="190" t="s">
        <v>274</v>
      </c>
      <c r="X63" s="192" t="s">
        <v>274</v>
      </c>
      <c r="Y63" s="190" t="s">
        <v>274</v>
      </c>
      <c r="Z63" s="192" t="s">
        <v>274</v>
      </c>
      <c r="AA63" s="190" t="s">
        <v>274</v>
      </c>
      <c r="AB63" s="192" t="s">
        <v>274</v>
      </c>
      <c r="AC63" s="190" t="s">
        <v>274</v>
      </c>
      <c r="AD63" s="192" t="s">
        <v>274</v>
      </c>
      <c r="AE63" s="190" t="s">
        <v>274</v>
      </c>
      <c r="AF63" s="192" t="s">
        <v>274</v>
      </c>
      <c r="AG63" s="190" t="s">
        <v>274</v>
      </c>
      <c r="AH63" s="192" t="s">
        <v>274</v>
      </c>
      <c r="AI63" s="190" t="s">
        <v>274</v>
      </c>
      <c r="AJ63" s="192" t="s">
        <v>274</v>
      </c>
      <c r="AK63" s="190" t="s">
        <v>274</v>
      </c>
      <c r="AL63" s="192" t="s">
        <v>274</v>
      </c>
      <c r="AM63" s="190" t="s">
        <v>274</v>
      </c>
      <c r="AN63" s="192" t="s">
        <v>274</v>
      </c>
      <c r="AO63" s="190" t="s">
        <v>274</v>
      </c>
      <c r="AP63" s="192" t="s">
        <v>274</v>
      </c>
      <c r="AQ63" s="190" t="s">
        <v>274</v>
      </c>
      <c r="AR63" s="192" t="s">
        <v>274</v>
      </c>
      <c r="AS63" s="190" t="s">
        <v>274</v>
      </c>
      <c r="AT63" s="192" t="s">
        <v>274</v>
      </c>
      <c r="AU63" s="190" t="s">
        <v>274</v>
      </c>
      <c r="AV63" s="192" t="s">
        <v>274</v>
      </c>
      <c r="AW63" s="190" t="s">
        <v>274</v>
      </c>
      <c r="AX63" s="192" t="s">
        <v>274</v>
      </c>
      <c r="AY63" s="190" t="s">
        <v>274</v>
      </c>
      <c r="AZ63" s="192" t="s">
        <v>274</v>
      </c>
      <c r="BA63" s="190" t="s">
        <v>274</v>
      </c>
      <c r="BB63" s="467"/>
    </row>
    <row r="64" spans="1:54" ht="28.9" hidden="1" customHeight="1" x14ac:dyDescent="0.25">
      <c r="A64" s="479"/>
      <c r="B64" s="499"/>
      <c r="C64" s="481"/>
      <c r="D64" s="263" t="s">
        <v>267</v>
      </c>
      <c r="E64" s="179"/>
      <c r="F64" s="362"/>
      <c r="G64" s="165"/>
      <c r="H64" s="179"/>
      <c r="I64" s="179"/>
      <c r="J64" s="178"/>
      <c r="K64" s="179"/>
      <c r="L64" s="179"/>
      <c r="M64" s="178"/>
      <c r="N64" s="179"/>
      <c r="O64" s="179"/>
      <c r="P64" s="178"/>
      <c r="Q64" s="179"/>
      <c r="R64" s="179"/>
      <c r="S64" s="178"/>
      <c r="T64" s="179"/>
      <c r="U64" s="185"/>
      <c r="V64" s="178"/>
      <c r="W64" s="179"/>
      <c r="X64" s="179"/>
      <c r="Y64" s="178"/>
      <c r="Z64" s="179"/>
      <c r="AA64" s="181"/>
      <c r="AB64" s="183"/>
      <c r="AC64" s="226"/>
      <c r="AD64" s="186"/>
      <c r="AE64" s="179"/>
      <c r="AF64" s="181"/>
      <c r="AG64" s="183"/>
      <c r="AH64" s="226"/>
      <c r="AI64" s="186"/>
      <c r="AJ64" s="179"/>
      <c r="AK64" s="181"/>
      <c r="AL64" s="183"/>
      <c r="AM64" s="230"/>
      <c r="AN64" s="178"/>
      <c r="AO64" s="179"/>
      <c r="AP64" s="181"/>
      <c r="AQ64" s="183"/>
      <c r="AR64" s="230"/>
      <c r="AS64" s="178"/>
      <c r="AT64" s="179"/>
      <c r="AU64" s="185"/>
      <c r="AV64" s="186"/>
      <c r="AW64" s="230"/>
      <c r="AX64" s="178"/>
      <c r="AY64" s="178"/>
      <c r="AZ64" s="230"/>
      <c r="BA64" s="178"/>
      <c r="BB64" s="467"/>
    </row>
    <row r="65" spans="1:54" ht="15.75" x14ac:dyDescent="0.25">
      <c r="A65" s="475" t="s">
        <v>331</v>
      </c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7"/>
    </row>
    <row r="66" spans="1:54" ht="22.5" customHeight="1" x14ac:dyDescent="0.25">
      <c r="A66" s="478" t="s">
        <v>16</v>
      </c>
      <c r="B66" s="480" t="s">
        <v>347</v>
      </c>
      <c r="C66" s="569" t="s">
        <v>349</v>
      </c>
      <c r="D66" s="220" t="s">
        <v>41</v>
      </c>
      <c r="E66" s="366">
        <f>E67+E68+E69</f>
        <v>22280.9</v>
      </c>
      <c r="F66" s="366">
        <f>F67+F68+F69</f>
        <v>6894.9</v>
      </c>
      <c r="G66" s="329">
        <f>F66/E66</f>
        <v>0.30945338832811958</v>
      </c>
      <c r="H66" s="192" t="s">
        <v>274</v>
      </c>
      <c r="I66" s="190" t="s">
        <v>274</v>
      </c>
      <c r="J66" s="192" t="s">
        <v>274</v>
      </c>
      <c r="K66" s="190" t="s">
        <v>274</v>
      </c>
      <c r="L66" s="192" t="s">
        <v>274</v>
      </c>
      <c r="M66" s="190" t="s">
        <v>274</v>
      </c>
      <c r="N66" s="192" t="s">
        <v>274</v>
      </c>
      <c r="O66" s="190" t="s">
        <v>274</v>
      </c>
      <c r="P66" s="192" t="s">
        <v>274</v>
      </c>
      <c r="Q66" s="190" t="s">
        <v>274</v>
      </c>
      <c r="R66" s="192" t="s">
        <v>274</v>
      </c>
      <c r="S66" s="190" t="s">
        <v>274</v>
      </c>
      <c r="T66" s="192" t="s">
        <v>274</v>
      </c>
      <c r="U66" s="190" t="s">
        <v>274</v>
      </c>
      <c r="V66" s="192" t="s">
        <v>274</v>
      </c>
      <c r="W66" s="190" t="s">
        <v>274</v>
      </c>
      <c r="X66" s="192" t="s">
        <v>274</v>
      </c>
      <c r="Y66" s="190" t="s">
        <v>274</v>
      </c>
      <c r="Z66" s="192" t="s">
        <v>274</v>
      </c>
      <c r="AA66" s="190" t="s">
        <v>274</v>
      </c>
      <c r="AB66" s="192" t="s">
        <v>274</v>
      </c>
      <c r="AC66" s="190" t="s">
        <v>274</v>
      </c>
      <c r="AD66" s="192" t="s">
        <v>274</v>
      </c>
      <c r="AE66" s="190" t="s">
        <v>274</v>
      </c>
      <c r="AF66" s="192" t="s">
        <v>274</v>
      </c>
      <c r="AG66" s="190" t="s">
        <v>274</v>
      </c>
      <c r="AH66" s="192" t="s">
        <v>274</v>
      </c>
      <c r="AI66" s="190" t="s">
        <v>274</v>
      </c>
      <c r="AJ66" s="192" t="s">
        <v>274</v>
      </c>
      <c r="AK66" s="190" t="s">
        <v>274</v>
      </c>
      <c r="AL66" s="192" t="s">
        <v>274</v>
      </c>
      <c r="AM66" s="190" t="s">
        <v>274</v>
      </c>
      <c r="AN66" s="192" t="s">
        <v>274</v>
      </c>
      <c r="AO66" s="190" t="s">
        <v>274</v>
      </c>
      <c r="AP66" s="192" t="s">
        <v>274</v>
      </c>
      <c r="AQ66" s="190" t="s">
        <v>274</v>
      </c>
      <c r="AR66" s="192" t="s">
        <v>274</v>
      </c>
      <c r="AS66" s="190" t="s">
        <v>274</v>
      </c>
      <c r="AT66" s="192" t="s">
        <v>274</v>
      </c>
      <c r="AU66" s="190" t="s">
        <v>274</v>
      </c>
      <c r="AV66" s="192" t="s">
        <v>274</v>
      </c>
      <c r="AW66" s="190" t="s">
        <v>274</v>
      </c>
      <c r="AX66" s="192" t="s">
        <v>274</v>
      </c>
      <c r="AY66" s="190" t="s">
        <v>274</v>
      </c>
      <c r="AZ66" s="192" t="s">
        <v>274</v>
      </c>
      <c r="BA66" s="190" t="s">
        <v>274</v>
      </c>
      <c r="BB66" s="482"/>
    </row>
    <row r="67" spans="1:54" ht="36.75" customHeight="1" x14ac:dyDescent="0.25">
      <c r="A67" s="479"/>
      <c r="B67" s="481"/>
      <c r="C67" s="570"/>
      <c r="D67" s="259" t="s">
        <v>37</v>
      </c>
      <c r="E67" s="368"/>
      <c r="F67" s="368"/>
      <c r="G67" s="329" t="e">
        <f t="shared" ref="G67:G69" si="7">F67/E67</f>
        <v>#DIV/0!</v>
      </c>
      <c r="H67" s="192" t="s">
        <v>274</v>
      </c>
      <c r="I67" s="190" t="s">
        <v>274</v>
      </c>
      <c r="J67" s="192" t="s">
        <v>274</v>
      </c>
      <c r="K67" s="190" t="s">
        <v>274</v>
      </c>
      <c r="L67" s="192" t="s">
        <v>274</v>
      </c>
      <c r="M67" s="190" t="s">
        <v>274</v>
      </c>
      <c r="N67" s="192" t="s">
        <v>274</v>
      </c>
      <c r="O67" s="190" t="s">
        <v>274</v>
      </c>
      <c r="P67" s="192" t="s">
        <v>274</v>
      </c>
      <c r="Q67" s="190" t="s">
        <v>274</v>
      </c>
      <c r="R67" s="192" t="s">
        <v>274</v>
      </c>
      <c r="S67" s="190" t="s">
        <v>274</v>
      </c>
      <c r="T67" s="192" t="s">
        <v>274</v>
      </c>
      <c r="U67" s="190" t="s">
        <v>274</v>
      </c>
      <c r="V67" s="192" t="s">
        <v>274</v>
      </c>
      <c r="W67" s="190" t="s">
        <v>274</v>
      </c>
      <c r="X67" s="192" t="s">
        <v>274</v>
      </c>
      <c r="Y67" s="190" t="s">
        <v>274</v>
      </c>
      <c r="Z67" s="192" t="s">
        <v>274</v>
      </c>
      <c r="AA67" s="190" t="s">
        <v>274</v>
      </c>
      <c r="AB67" s="192" t="s">
        <v>274</v>
      </c>
      <c r="AC67" s="190" t="s">
        <v>274</v>
      </c>
      <c r="AD67" s="192" t="s">
        <v>274</v>
      </c>
      <c r="AE67" s="190" t="s">
        <v>274</v>
      </c>
      <c r="AF67" s="192" t="s">
        <v>274</v>
      </c>
      <c r="AG67" s="190" t="s">
        <v>274</v>
      </c>
      <c r="AH67" s="192" t="s">
        <v>274</v>
      </c>
      <c r="AI67" s="190" t="s">
        <v>274</v>
      </c>
      <c r="AJ67" s="192" t="s">
        <v>274</v>
      </c>
      <c r="AK67" s="190" t="s">
        <v>274</v>
      </c>
      <c r="AL67" s="192" t="s">
        <v>274</v>
      </c>
      <c r="AM67" s="190" t="s">
        <v>274</v>
      </c>
      <c r="AN67" s="192" t="s">
        <v>274</v>
      </c>
      <c r="AO67" s="190" t="s">
        <v>274</v>
      </c>
      <c r="AP67" s="192" t="s">
        <v>274</v>
      </c>
      <c r="AQ67" s="190" t="s">
        <v>274</v>
      </c>
      <c r="AR67" s="192" t="s">
        <v>274</v>
      </c>
      <c r="AS67" s="190" t="s">
        <v>274</v>
      </c>
      <c r="AT67" s="192" t="s">
        <v>274</v>
      </c>
      <c r="AU67" s="190" t="s">
        <v>274</v>
      </c>
      <c r="AV67" s="192" t="s">
        <v>274</v>
      </c>
      <c r="AW67" s="190" t="s">
        <v>274</v>
      </c>
      <c r="AX67" s="192" t="s">
        <v>274</v>
      </c>
      <c r="AY67" s="190" t="s">
        <v>274</v>
      </c>
      <c r="AZ67" s="192" t="s">
        <v>274</v>
      </c>
      <c r="BA67" s="190" t="s">
        <v>274</v>
      </c>
      <c r="BB67" s="483"/>
    </row>
    <row r="68" spans="1:54" ht="35.450000000000003" customHeight="1" x14ac:dyDescent="0.25">
      <c r="A68" s="479"/>
      <c r="B68" s="481"/>
      <c r="C68" s="570"/>
      <c r="D68" s="259" t="s">
        <v>2</v>
      </c>
      <c r="E68" s="373"/>
      <c r="F68" s="373"/>
      <c r="G68" s="329" t="e">
        <f t="shared" si="7"/>
        <v>#DIV/0!</v>
      </c>
      <c r="H68" s="192" t="s">
        <v>274</v>
      </c>
      <c r="I68" s="190" t="s">
        <v>274</v>
      </c>
      <c r="J68" s="192" t="s">
        <v>274</v>
      </c>
      <c r="K68" s="190" t="s">
        <v>274</v>
      </c>
      <c r="L68" s="192" t="s">
        <v>274</v>
      </c>
      <c r="M68" s="190" t="s">
        <v>274</v>
      </c>
      <c r="N68" s="192" t="s">
        <v>274</v>
      </c>
      <c r="O68" s="190" t="s">
        <v>274</v>
      </c>
      <c r="P68" s="192" t="s">
        <v>274</v>
      </c>
      <c r="Q68" s="190" t="s">
        <v>274</v>
      </c>
      <c r="R68" s="192" t="s">
        <v>274</v>
      </c>
      <c r="S68" s="190" t="s">
        <v>274</v>
      </c>
      <c r="T68" s="192" t="s">
        <v>274</v>
      </c>
      <c r="U68" s="190" t="s">
        <v>274</v>
      </c>
      <c r="V68" s="192" t="s">
        <v>274</v>
      </c>
      <c r="W68" s="190" t="s">
        <v>274</v>
      </c>
      <c r="X68" s="192" t="s">
        <v>274</v>
      </c>
      <c r="Y68" s="190" t="s">
        <v>274</v>
      </c>
      <c r="Z68" s="192" t="s">
        <v>274</v>
      </c>
      <c r="AA68" s="190" t="s">
        <v>274</v>
      </c>
      <c r="AB68" s="192" t="s">
        <v>274</v>
      </c>
      <c r="AC68" s="190" t="s">
        <v>274</v>
      </c>
      <c r="AD68" s="192" t="s">
        <v>274</v>
      </c>
      <c r="AE68" s="190" t="s">
        <v>274</v>
      </c>
      <c r="AF68" s="192" t="s">
        <v>274</v>
      </c>
      <c r="AG68" s="190" t="s">
        <v>274</v>
      </c>
      <c r="AH68" s="192" t="s">
        <v>274</v>
      </c>
      <c r="AI68" s="190" t="s">
        <v>274</v>
      </c>
      <c r="AJ68" s="192" t="s">
        <v>274</v>
      </c>
      <c r="AK68" s="190" t="s">
        <v>274</v>
      </c>
      <c r="AL68" s="192" t="s">
        <v>274</v>
      </c>
      <c r="AM68" s="190" t="s">
        <v>274</v>
      </c>
      <c r="AN68" s="192" t="s">
        <v>274</v>
      </c>
      <c r="AO68" s="190" t="s">
        <v>274</v>
      </c>
      <c r="AP68" s="192" t="s">
        <v>274</v>
      </c>
      <c r="AQ68" s="190" t="s">
        <v>274</v>
      </c>
      <c r="AR68" s="192" t="s">
        <v>274</v>
      </c>
      <c r="AS68" s="190" t="s">
        <v>274</v>
      </c>
      <c r="AT68" s="192" t="s">
        <v>274</v>
      </c>
      <c r="AU68" s="190" t="s">
        <v>274</v>
      </c>
      <c r="AV68" s="192" t="s">
        <v>274</v>
      </c>
      <c r="AW68" s="190" t="s">
        <v>274</v>
      </c>
      <c r="AX68" s="192" t="s">
        <v>274</v>
      </c>
      <c r="AY68" s="190" t="s">
        <v>274</v>
      </c>
      <c r="AZ68" s="192" t="s">
        <v>274</v>
      </c>
      <c r="BA68" s="190" t="s">
        <v>274</v>
      </c>
      <c r="BB68" s="483"/>
    </row>
    <row r="69" spans="1:54" ht="22.5" customHeight="1" x14ac:dyDescent="0.25">
      <c r="A69" s="479"/>
      <c r="B69" s="481"/>
      <c r="C69" s="570"/>
      <c r="D69" s="262" t="s">
        <v>43</v>
      </c>
      <c r="E69" s="377">
        <v>22280.9</v>
      </c>
      <c r="F69" s="368">
        <v>6894.9</v>
      </c>
      <c r="G69" s="329">
        <f t="shared" si="7"/>
        <v>0.30945338832811958</v>
      </c>
      <c r="H69" s="192" t="s">
        <v>274</v>
      </c>
      <c r="I69" s="190" t="s">
        <v>274</v>
      </c>
      <c r="J69" s="192" t="s">
        <v>274</v>
      </c>
      <c r="K69" s="190" t="s">
        <v>274</v>
      </c>
      <c r="L69" s="192" t="s">
        <v>274</v>
      </c>
      <c r="M69" s="190" t="s">
        <v>274</v>
      </c>
      <c r="N69" s="192" t="s">
        <v>274</v>
      </c>
      <c r="O69" s="190" t="s">
        <v>274</v>
      </c>
      <c r="P69" s="192" t="s">
        <v>274</v>
      </c>
      <c r="Q69" s="190" t="s">
        <v>274</v>
      </c>
      <c r="R69" s="192" t="s">
        <v>274</v>
      </c>
      <c r="S69" s="190" t="s">
        <v>274</v>
      </c>
      <c r="T69" s="192" t="s">
        <v>274</v>
      </c>
      <c r="U69" s="190" t="s">
        <v>274</v>
      </c>
      <c r="V69" s="192" t="s">
        <v>274</v>
      </c>
      <c r="W69" s="190" t="s">
        <v>274</v>
      </c>
      <c r="X69" s="192" t="s">
        <v>274</v>
      </c>
      <c r="Y69" s="190" t="s">
        <v>274</v>
      </c>
      <c r="Z69" s="192" t="s">
        <v>274</v>
      </c>
      <c r="AA69" s="190" t="s">
        <v>274</v>
      </c>
      <c r="AB69" s="192" t="s">
        <v>274</v>
      </c>
      <c r="AC69" s="190" t="s">
        <v>274</v>
      </c>
      <c r="AD69" s="192" t="s">
        <v>274</v>
      </c>
      <c r="AE69" s="190" t="s">
        <v>274</v>
      </c>
      <c r="AF69" s="192" t="s">
        <v>274</v>
      </c>
      <c r="AG69" s="190" t="s">
        <v>274</v>
      </c>
      <c r="AH69" s="192" t="s">
        <v>274</v>
      </c>
      <c r="AI69" s="190" t="s">
        <v>274</v>
      </c>
      <c r="AJ69" s="192" t="s">
        <v>274</v>
      </c>
      <c r="AK69" s="190" t="s">
        <v>274</v>
      </c>
      <c r="AL69" s="192" t="s">
        <v>274</v>
      </c>
      <c r="AM69" s="190" t="s">
        <v>274</v>
      </c>
      <c r="AN69" s="192" t="s">
        <v>274</v>
      </c>
      <c r="AO69" s="190" t="s">
        <v>274</v>
      </c>
      <c r="AP69" s="192" t="s">
        <v>274</v>
      </c>
      <c r="AQ69" s="190" t="s">
        <v>274</v>
      </c>
      <c r="AR69" s="192" t="s">
        <v>274</v>
      </c>
      <c r="AS69" s="190" t="s">
        <v>274</v>
      </c>
      <c r="AT69" s="192" t="s">
        <v>274</v>
      </c>
      <c r="AU69" s="190" t="s">
        <v>274</v>
      </c>
      <c r="AV69" s="192" t="s">
        <v>274</v>
      </c>
      <c r="AW69" s="190" t="s">
        <v>274</v>
      </c>
      <c r="AX69" s="192" t="s">
        <v>274</v>
      </c>
      <c r="AY69" s="190" t="s">
        <v>274</v>
      </c>
      <c r="AZ69" s="192" t="s">
        <v>274</v>
      </c>
      <c r="BA69" s="190" t="s">
        <v>274</v>
      </c>
      <c r="BB69" s="483"/>
    </row>
    <row r="70" spans="1:54" ht="38.450000000000003" hidden="1" customHeight="1" x14ac:dyDescent="0.25">
      <c r="A70" s="479"/>
      <c r="B70" s="481"/>
      <c r="C70" s="570"/>
      <c r="D70" s="263" t="s">
        <v>267</v>
      </c>
      <c r="E70" s="373"/>
      <c r="F70" s="373"/>
      <c r="G70" s="165"/>
      <c r="H70" s="179"/>
      <c r="I70" s="179"/>
      <c r="J70" s="178"/>
      <c r="K70" s="179"/>
      <c r="L70" s="179"/>
      <c r="M70" s="178"/>
      <c r="N70" s="179"/>
      <c r="O70" s="179"/>
      <c r="P70" s="178"/>
      <c r="Q70" s="179"/>
      <c r="R70" s="179"/>
      <c r="S70" s="178"/>
      <c r="T70" s="179"/>
      <c r="U70" s="179"/>
      <c r="V70" s="178"/>
      <c r="W70" s="179"/>
      <c r="X70" s="179"/>
      <c r="Y70" s="178"/>
      <c r="Z70" s="179"/>
      <c r="AA70" s="181"/>
      <c r="AB70" s="182"/>
      <c r="AC70" s="230"/>
      <c r="AD70" s="226"/>
      <c r="AE70" s="180"/>
      <c r="AF70" s="181"/>
      <c r="AG70" s="182"/>
      <c r="AH70" s="230"/>
      <c r="AI70" s="178"/>
      <c r="AJ70" s="180"/>
      <c r="AK70" s="181"/>
      <c r="AL70" s="182"/>
      <c r="AM70" s="230"/>
      <c r="AN70" s="178"/>
      <c r="AO70" s="184"/>
      <c r="AP70" s="181"/>
      <c r="AQ70" s="182"/>
      <c r="AR70" s="230"/>
      <c r="AS70" s="178"/>
      <c r="AT70" s="184"/>
      <c r="AU70" s="185"/>
      <c r="AV70" s="183"/>
      <c r="AW70" s="230"/>
      <c r="AX70" s="178"/>
      <c r="AY70" s="230"/>
      <c r="AZ70" s="178"/>
      <c r="BA70" s="178"/>
      <c r="BB70" s="483"/>
    </row>
    <row r="71" spans="1:54" ht="18.75" customHeight="1" x14ac:dyDescent="0.25">
      <c r="A71" s="470" t="s">
        <v>332</v>
      </c>
      <c r="B71" s="468" t="s">
        <v>348</v>
      </c>
      <c r="C71" s="567" t="s">
        <v>350</v>
      </c>
      <c r="D71" s="220" t="s">
        <v>41</v>
      </c>
      <c r="E71" s="366">
        <f>E72+E73+E74</f>
        <v>41152.9</v>
      </c>
      <c r="F71" s="366">
        <f>F72+F73+F74</f>
        <v>9419.5</v>
      </c>
      <c r="G71" s="329">
        <f>F71/E71</f>
        <v>0.22889030906691873</v>
      </c>
      <c r="H71" s="192" t="s">
        <v>274</v>
      </c>
      <c r="I71" s="190" t="s">
        <v>274</v>
      </c>
      <c r="J71" s="192" t="s">
        <v>274</v>
      </c>
      <c r="K71" s="190" t="s">
        <v>274</v>
      </c>
      <c r="L71" s="192" t="s">
        <v>274</v>
      </c>
      <c r="M71" s="190" t="s">
        <v>274</v>
      </c>
      <c r="N71" s="192" t="s">
        <v>274</v>
      </c>
      <c r="O71" s="190" t="s">
        <v>274</v>
      </c>
      <c r="P71" s="192" t="s">
        <v>274</v>
      </c>
      <c r="Q71" s="190" t="s">
        <v>274</v>
      </c>
      <c r="R71" s="192" t="s">
        <v>274</v>
      </c>
      <c r="S71" s="190" t="s">
        <v>274</v>
      </c>
      <c r="T71" s="192" t="s">
        <v>274</v>
      </c>
      <c r="U71" s="190" t="s">
        <v>274</v>
      </c>
      <c r="V71" s="192" t="s">
        <v>274</v>
      </c>
      <c r="W71" s="190" t="s">
        <v>274</v>
      </c>
      <c r="X71" s="192" t="s">
        <v>274</v>
      </c>
      <c r="Y71" s="190" t="s">
        <v>274</v>
      </c>
      <c r="Z71" s="192" t="s">
        <v>274</v>
      </c>
      <c r="AA71" s="190" t="s">
        <v>274</v>
      </c>
      <c r="AB71" s="192" t="s">
        <v>274</v>
      </c>
      <c r="AC71" s="190" t="s">
        <v>274</v>
      </c>
      <c r="AD71" s="192" t="s">
        <v>274</v>
      </c>
      <c r="AE71" s="190" t="s">
        <v>274</v>
      </c>
      <c r="AF71" s="192" t="s">
        <v>274</v>
      </c>
      <c r="AG71" s="190" t="s">
        <v>274</v>
      </c>
      <c r="AH71" s="192" t="s">
        <v>274</v>
      </c>
      <c r="AI71" s="190" t="s">
        <v>274</v>
      </c>
      <c r="AJ71" s="192" t="s">
        <v>274</v>
      </c>
      <c r="AK71" s="190" t="s">
        <v>274</v>
      </c>
      <c r="AL71" s="192" t="s">
        <v>274</v>
      </c>
      <c r="AM71" s="190" t="s">
        <v>274</v>
      </c>
      <c r="AN71" s="192" t="s">
        <v>274</v>
      </c>
      <c r="AO71" s="190" t="s">
        <v>274</v>
      </c>
      <c r="AP71" s="192" t="s">
        <v>274</v>
      </c>
      <c r="AQ71" s="190" t="s">
        <v>274</v>
      </c>
      <c r="AR71" s="192" t="s">
        <v>274</v>
      </c>
      <c r="AS71" s="190" t="s">
        <v>274</v>
      </c>
      <c r="AT71" s="192" t="s">
        <v>274</v>
      </c>
      <c r="AU71" s="190" t="s">
        <v>274</v>
      </c>
      <c r="AV71" s="192" t="s">
        <v>274</v>
      </c>
      <c r="AW71" s="190" t="s">
        <v>274</v>
      </c>
      <c r="AX71" s="192" t="s">
        <v>274</v>
      </c>
      <c r="AY71" s="190" t="s">
        <v>274</v>
      </c>
      <c r="AZ71" s="192" t="s">
        <v>274</v>
      </c>
      <c r="BA71" s="190" t="s">
        <v>274</v>
      </c>
      <c r="BB71" s="417"/>
    </row>
    <row r="72" spans="1:54" ht="31.9" customHeight="1" x14ac:dyDescent="0.25">
      <c r="A72" s="470"/>
      <c r="B72" s="468"/>
      <c r="C72" s="567"/>
      <c r="D72" s="259" t="s">
        <v>37</v>
      </c>
      <c r="E72" s="367">
        <v>0</v>
      </c>
      <c r="F72" s="367"/>
      <c r="G72" s="329" t="e">
        <f t="shared" ref="G72:G74" si="8">F72/E72</f>
        <v>#DIV/0!</v>
      </c>
      <c r="H72" s="192" t="s">
        <v>274</v>
      </c>
      <c r="I72" s="190" t="s">
        <v>274</v>
      </c>
      <c r="J72" s="192" t="s">
        <v>274</v>
      </c>
      <c r="K72" s="190" t="s">
        <v>274</v>
      </c>
      <c r="L72" s="192" t="s">
        <v>274</v>
      </c>
      <c r="M72" s="190" t="s">
        <v>274</v>
      </c>
      <c r="N72" s="192" t="s">
        <v>274</v>
      </c>
      <c r="O72" s="190" t="s">
        <v>274</v>
      </c>
      <c r="P72" s="192" t="s">
        <v>274</v>
      </c>
      <c r="Q72" s="190" t="s">
        <v>274</v>
      </c>
      <c r="R72" s="192" t="s">
        <v>274</v>
      </c>
      <c r="S72" s="190" t="s">
        <v>274</v>
      </c>
      <c r="T72" s="192" t="s">
        <v>274</v>
      </c>
      <c r="U72" s="190" t="s">
        <v>274</v>
      </c>
      <c r="V72" s="192" t="s">
        <v>274</v>
      </c>
      <c r="W72" s="190" t="s">
        <v>274</v>
      </c>
      <c r="X72" s="192" t="s">
        <v>274</v>
      </c>
      <c r="Y72" s="190" t="s">
        <v>274</v>
      </c>
      <c r="Z72" s="192" t="s">
        <v>274</v>
      </c>
      <c r="AA72" s="190" t="s">
        <v>274</v>
      </c>
      <c r="AB72" s="192" t="s">
        <v>274</v>
      </c>
      <c r="AC72" s="190" t="s">
        <v>274</v>
      </c>
      <c r="AD72" s="192" t="s">
        <v>274</v>
      </c>
      <c r="AE72" s="190" t="s">
        <v>274</v>
      </c>
      <c r="AF72" s="192" t="s">
        <v>274</v>
      </c>
      <c r="AG72" s="190" t="s">
        <v>274</v>
      </c>
      <c r="AH72" s="192" t="s">
        <v>274</v>
      </c>
      <c r="AI72" s="190" t="s">
        <v>274</v>
      </c>
      <c r="AJ72" s="192" t="s">
        <v>274</v>
      </c>
      <c r="AK72" s="190" t="s">
        <v>274</v>
      </c>
      <c r="AL72" s="192" t="s">
        <v>274</v>
      </c>
      <c r="AM72" s="190" t="s">
        <v>274</v>
      </c>
      <c r="AN72" s="192" t="s">
        <v>274</v>
      </c>
      <c r="AO72" s="190" t="s">
        <v>274</v>
      </c>
      <c r="AP72" s="192" t="s">
        <v>274</v>
      </c>
      <c r="AQ72" s="190" t="s">
        <v>274</v>
      </c>
      <c r="AR72" s="192" t="s">
        <v>274</v>
      </c>
      <c r="AS72" s="190" t="s">
        <v>274</v>
      </c>
      <c r="AT72" s="192" t="s">
        <v>274</v>
      </c>
      <c r="AU72" s="190" t="s">
        <v>274</v>
      </c>
      <c r="AV72" s="192" t="s">
        <v>274</v>
      </c>
      <c r="AW72" s="190" t="s">
        <v>274</v>
      </c>
      <c r="AX72" s="192" t="s">
        <v>274</v>
      </c>
      <c r="AY72" s="190" t="s">
        <v>274</v>
      </c>
      <c r="AZ72" s="192" t="s">
        <v>274</v>
      </c>
      <c r="BA72" s="190" t="s">
        <v>274</v>
      </c>
      <c r="BB72" s="417"/>
    </row>
    <row r="73" spans="1:54" ht="34.9" customHeight="1" x14ac:dyDescent="0.25">
      <c r="A73" s="470"/>
      <c r="B73" s="468"/>
      <c r="C73" s="567"/>
      <c r="D73" s="259" t="s">
        <v>2</v>
      </c>
      <c r="E73" s="367">
        <v>0</v>
      </c>
      <c r="F73" s="367"/>
      <c r="G73" s="329" t="e">
        <f t="shared" si="8"/>
        <v>#DIV/0!</v>
      </c>
      <c r="H73" s="192" t="s">
        <v>274</v>
      </c>
      <c r="I73" s="190" t="s">
        <v>274</v>
      </c>
      <c r="J73" s="192" t="s">
        <v>274</v>
      </c>
      <c r="K73" s="190" t="s">
        <v>274</v>
      </c>
      <c r="L73" s="192" t="s">
        <v>274</v>
      </c>
      <c r="M73" s="190" t="s">
        <v>274</v>
      </c>
      <c r="N73" s="192" t="s">
        <v>274</v>
      </c>
      <c r="O73" s="190" t="s">
        <v>274</v>
      </c>
      <c r="P73" s="192" t="s">
        <v>274</v>
      </c>
      <c r="Q73" s="190" t="s">
        <v>274</v>
      </c>
      <c r="R73" s="192" t="s">
        <v>274</v>
      </c>
      <c r="S73" s="190" t="s">
        <v>274</v>
      </c>
      <c r="T73" s="192" t="s">
        <v>274</v>
      </c>
      <c r="U73" s="190" t="s">
        <v>274</v>
      </c>
      <c r="V73" s="192" t="s">
        <v>274</v>
      </c>
      <c r="W73" s="190" t="s">
        <v>274</v>
      </c>
      <c r="X73" s="192" t="s">
        <v>274</v>
      </c>
      <c r="Y73" s="190" t="s">
        <v>274</v>
      </c>
      <c r="Z73" s="192" t="s">
        <v>274</v>
      </c>
      <c r="AA73" s="190" t="s">
        <v>274</v>
      </c>
      <c r="AB73" s="192" t="s">
        <v>274</v>
      </c>
      <c r="AC73" s="190" t="s">
        <v>274</v>
      </c>
      <c r="AD73" s="192" t="s">
        <v>274</v>
      </c>
      <c r="AE73" s="190" t="s">
        <v>274</v>
      </c>
      <c r="AF73" s="192" t="s">
        <v>274</v>
      </c>
      <c r="AG73" s="190" t="s">
        <v>274</v>
      </c>
      <c r="AH73" s="192" t="s">
        <v>274</v>
      </c>
      <c r="AI73" s="190" t="s">
        <v>274</v>
      </c>
      <c r="AJ73" s="192" t="s">
        <v>274</v>
      </c>
      <c r="AK73" s="190" t="s">
        <v>274</v>
      </c>
      <c r="AL73" s="192" t="s">
        <v>274</v>
      </c>
      <c r="AM73" s="190" t="s">
        <v>274</v>
      </c>
      <c r="AN73" s="192" t="s">
        <v>274</v>
      </c>
      <c r="AO73" s="190" t="s">
        <v>274</v>
      </c>
      <c r="AP73" s="192" t="s">
        <v>274</v>
      </c>
      <c r="AQ73" s="190" t="s">
        <v>274</v>
      </c>
      <c r="AR73" s="192" t="s">
        <v>274</v>
      </c>
      <c r="AS73" s="190" t="s">
        <v>274</v>
      </c>
      <c r="AT73" s="192" t="s">
        <v>274</v>
      </c>
      <c r="AU73" s="190" t="s">
        <v>274</v>
      </c>
      <c r="AV73" s="192" t="s">
        <v>274</v>
      </c>
      <c r="AW73" s="190" t="s">
        <v>274</v>
      </c>
      <c r="AX73" s="192" t="s">
        <v>274</v>
      </c>
      <c r="AY73" s="190" t="s">
        <v>274</v>
      </c>
      <c r="AZ73" s="192" t="s">
        <v>274</v>
      </c>
      <c r="BA73" s="190" t="s">
        <v>274</v>
      </c>
      <c r="BB73" s="417"/>
    </row>
    <row r="74" spans="1:54" ht="21.75" customHeight="1" x14ac:dyDescent="0.25">
      <c r="A74" s="470"/>
      <c r="B74" s="468"/>
      <c r="C74" s="567"/>
      <c r="D74" s="330" t="s">
        <v>43</v>
      </c>
      <c r="E74" s="377">
        <v>41152.9</v>
      </c>
      <c r="F74" s="367">
        <v>9419.5</v>
      </c>
      <c r="G74" s="329">
        <f t="shared" si="8"/>
        <v>0.22889030906691873</v>
      </c>
      <c r="H74" s="192" t="s">
        <v>274</v>
      </c>
      <c r="I74" s="190" t="s">
        <v>274</v>
      </c>
      <c r="J74" s="192" t="s">
        <v>274</v>
      </c>
      <c r="K74" s="190" t="s">
        <v>274</v>
      </c>
      <c r="L74" s="192" t="s">
        <v>274</v>
      </c>
      <c r="M74" s="190" t="s">
        <v>274</v>
      </c>
      <c r="N74" s="192" t="s">
        <v>274</v>
      </c>
      <c r="O74" s="190" t="s">
        <v>274</v>
      </c>
      <c r="P74" s="192" t="s">
        <v>274</v>
      </c>
      <c r="Q74" s="190" t="s">
        <v>274</v>
      </c>
      <c r="R74" s="192" t="s">
        <v>274</v>
      </c>
      <c r="S74" s="190" t="s">
        <v>274</v>
      </c>
      <c r="T74" s="192" t="s">
        <v>274</v>
      </c>
      <c r="U74" s="190" t="s">
        <v>274</v>
      </c>
      <c r="V74" s="192" t="s">
        <v>274</v>
      </c>
      <c r="W74" s="190" t="s">
        <v>274</v>
      </c>
      <c r="X74" s="192" t="s">
        <v>274</v>
      </c>
      <c r="Y74" s="190" t="s">
        <v>274</v>
      </c>
      <c r="Z74" s="192" t="s">
        <v>274</v>
      </c>
      <c r="AA74" s="190" t="s">
        <v>274</v>
      </c>
      <c r="AB74" s="192" t="s">
        <v>274</v>
      </c>
      <c r="AC74" s="190" t="s">
        <v>274</v>
      </c>
      <c r="AD74" s="192" t="s">
        <v>274</v>
      </c>
      <c r="AE74" s="190" t="s">
        <v>274</v>
      </c>
      <c r="AF74" s="192" t="s">
        <v>274</v>
      </c>
      <c r="AG74" s="190" t="s">
        <v>274</v>
      </c>
      <c r="AH74" s="192" t="s">
        <v>274</v>
      </c>
      <c r="AI74" s="190" t="s">
        <v>274</v>
      </c>
      <c r="AJ74" s="192" t="s">
        <v>274</v>
      </c>
      <c r="AK74" s="190" t="s">
        <v>274</v>
      </c>
      <c r="AL74" s="192" t="s">
        <v>274</v>
      </c>
      <c r="AM74" s="190" t="s">
        <v>274</v>
      </c>
      <c r="AN74" s="192" t="s">
        <v>274</v>
      </c>
      <c r="AO74" s="190" t="s">
        <v>274</v>
      </c>
      <c r="AP74" s="192" t="s">
        <v>274</v>
      </c>
      <c r="AQ74" s="190" t="s">
        <v>274</v>
      </c>
      <c r="AR74" s="192" t="s">
        <v>274</v>
      </c>
      <c r="AS74" s="190" t="s">
        <v>274</v>
      </c>
      <c r="AT74" s="192" t="s">
        <v>274</v>
      </c>
      <c r="AU74" s="190" t="s">
        <v>274</v>
      </c>
      <c r="AV74" s="192" t="s">
        <v>274</v>
      </c>
      <c r="AW74" s="190" t="s">
        <v>274</v>
      </c>
      <c r="AX74" s="192" t="s">
        <v>274</v>
      </c>
      <c r="AY74" s="190" t="s">
        <v>274</v>
      </c>
      <c r="AZ74" s="192" t="s">
        <v>274</v>
      </c>
      <c r="BA74" s="190" t="s">
        <v>274</v>
      </c>
      <c r="BB74" s="417"/>
    </row>
    <row r="75" spans="1:54" ht="18.75" customHeight="1" x14ac:dyDescent="0.25">
      <c r="A75" s="470" t="s">
        <v>345</v>
      </c>
      <c r="B75" s="468" t="s">
        <v>346</v>
      </c>
      <c r="C75" s="567" t="s">
        <v>351</v>
      </c>
      <c r="D75" s="220" t="s">
        <v>41</v>
      </c>
      <c r="E75" s="366">
        <f>E76+E77+E78</f>
        <v>695.9</v>
      </c>
      <c r="F75" s="366">
        <f>F76+F77+F78</f>
        <v>0</v>
      </c>
      <c r="G75" s="329">
        <f>F75/E75</f>
        <v>0</v>
      </c>
      <c r="H75" s="192" t="s">
        <v>274</v>
      </c>
      <c r="I75" s="190" t="s">
        <v>274</v>
      </c>
      <c r="J75" s="192" t="s">
        <v>274</v>
      </c>
      <c r="K75" s="190" t="s">
        <v>274</v>
      </c>
      <c r="L75" s="192" t="s">
        <v>274</v>
      </c>
      <c r="M75" s="190" t="s">
        <v>274</v>
      </c>
      <c r="N75" s="192" t="s">
        <v>274</v>
      </c>
      <c r="O75" s="190" t="s">
        <v>274</v>
      </c>
      <c r="P75" s="192" t="s">
        <v>274</v>
      </c>
      <c r="Q75" s="190" t="s">
        <v>274</v>
      </c>
      <c r="R75" s="192" t="s">
        <v>274</v>
      </c>
      <c r="S75" s="190" t="s">
        <v>274</v>
      </c>
      <c r="T75" s="192" t="s">
        <v>274</v>
      </c>
      <c r="U75" s="190" t="s">
        <v>274</v>
      </c>
      <c r="V75" s="192" t="s">
        <v>274</v>
      </c>
      <c r="W75" s="190" t="s">
        <v>274</v>
      </c>
      <c r="X75" s="192" t="s">
        <v>274</v>
      </c>
      <c r="Y75" s="190" t="s">
        <v>274</v>
      </c>
      <c r="Z75" s="192" t="s">
        <v>274</v>
      </c>
      <c r="AA75" s="190" t="s">
        <v>274</v>
      </c>
      <c r="AB75" s="192" t="s">
        <v>274</v>
      </c>
      <c r="AC75" s="190" t="s">
        <v>274</v>
      </c>
      <c r="AD75" s="192" t="s">
        <v>274</v>
      </c>
      <c r="AE75" s="190" t="s">
        <v>274</v>
      </c>
      <c r="AF75" s="192" t="s">
        <v>274</v>
      </c>
      <c r="AG75" s="190" t="s">
        <v>274</v>
      </c>
      <c r="AH75" s="192" t="s">
        <v>274</v>
      </c>
      <c r="AI75" s="190" t="s">
        <v>274</v>
      </c>
      <c r="AJ75" s="192" t="s">
        <v>274</v>
      </c>
      <c r="AK75" s="190" t="s">
        <v>274</v>
      </c>
      <c r="AL75" s="192" t="s">
        <v>274</v>
      </c>
      <c r="AM75" s="190" t="s">
        <v>274</v>
      </c>
      <c r="AN75" s="192" t="s">
        <v>274</v>
      </c>
      <c r="AO75" s="190" t="s">
        <v>274</v>
      </c>
      <c r="AP75" s="192" t="s">
        <v>274</v>
      </c>
      <c r="AQ75" s="190" t="s">
        <v>274</v>
      </c>
      <c r="AR75" s="192" t="s">
        <v>274</v>
      </c>
      <c r="AS75" s="190" t="s">
        <v>274</v>
      </c>
      <c r="AT75" s="192" t="s">
        <v>274</v>
      </c>
      <c r="AU75" s="190" t="s">
        <v>274</v>
      </c>
      <c r="AV75" s="192" t="s">
        <v>274</v>
      </c>
      <c r="AW75" s="190" t="s">
        <v>274</v>
      </c>
      <c r="AX75" s="192" t="s">
        <v>274</v>
      </c>
      <c r="AY75" s="190" t="s">
        <v>274</v>
      </c>
      <c r="AZ75" s="192" t="s">
        <v>274</v>
      </c>
      <c r="BA75" s="190" t="s">
        <v>274</v>
      </c>
      <c r="BB75" s="417"/>
    </row>
    <row r="76" spans="1:54" ht="31.9" customHeight="1" x14ac:dyDescent="0.25">
      <c r="A76" s="470"/>
      <c r="B76" s="468"/>
      <c r="C76" s="567"/>
      <c r="D76" s="259" t="s">
        <v>37</v>
      </c>
      <c r="E76" s="367">
        <v>0</v>
      </c>
      <c r="F76" s="367"/>
      <c r="G76" s="329" t="e">
        <f t="shared" ref="G76:G78" si="9">F76/E76</f>
        <v>#DIV/0!</v>
      </c>
      <c r="H76" s="192" t="s">
        <v>274</v>
      </c>
      <c r="I76" s="190" t="s">
        <v>274</v>
      </c>
      <c r="J76" s="192" t="s">
        <v>274</v>
      </c>
      <c r="K76" s="190" t="s">
        <v>274</v>
      </c>
      <c r="L76" s="192" t="s">
        <v>274</v>
      </c>
      <c r="M76" s="190" t="s">
        <v>274</v>
      </c>
      <c r="N76" s="192" t="s">
        <v>274</v>
      </c>
      <c r="O76" s="190" t="s">
        <v>274</v>
      </c>
      <c r="P76" s="192" t="s">
        <v>274</v>
      </c>
      <c r="Q76" s="190" t="s">
        <v>274</v>
      </c>
      <c r="R76" s="192" t="s">
        <v>274</v>
      </c>
      <c r="S76" s="190" t="s">
        <v>274</v>
      </c>
      <c r="T76" s="192" t="s">
        <v>274</v>
      </c>
      <c r="U76" s="190" t="s">
        <v>274</v>
      </c>
      <c r="V76" s="192" t="s">
        <v>274</v>
      </c>
      <c r="W76" s="190" t="s">
        <v>274</v>
      </c>
      <c r="X76" s="192" t="s">
        <v>274</v>
      </c>
      <c r="Y76" s="190" t="s">
        <v>274</v>
      </c>
      <c r="Z76" s="192" t="s">
        <v>274</v>
      </c>
      <c r="AA76" s="190" t="s">
        <v>274</v>
      </c>
      <c r="AB76" s="192" t="s">
        <v>274</v>
      </c>
      <c r="AC76" s="190" t="s">
        <v>274</v>
      </c>
      <c r="AD76" s="192" t="s">
        <v>274</v>
      </c>
      <c r="AE76" s="190" t="s">
        <v>274</v>
      </c>
      <c r="AF76" s="192" t="s">
        <v>274</v>
      </c>
      <c r="AG76" s="190" t="s">
        <v>274</v>
      </c>
      <c r="AH76" s="192" t="s">
        <v>274</v>
      </c>
      <c r="AI76" s="190" t="s">
        <v>274</v>
      </c>
      <c r="AJ76" s="192" t="s">
        <v>274</v>
      </c>
      <c r="AK76" s="190" t="s">
        <v>274</v>
      </c>
      <c r="AL76" s="192" t="s">
        <v>274</v>
      </c>
      <c r="AM76" s="190" t="s">
        <v>274</v>
      </c>
      <c r="AN76" s="192" t="s">
        <v>274</v>
      </c>
      <c r="AO76" s="190" t="s">
        <v>274</v>
      </c>
      <c r="AP76" s="192" t="s">
        <v>274</v>
      </c>
      <c r="AQ76" s="190" t="s">
        <v>274</v>
      </c>
      <c r="AR76" s="192" t="s">
        <v>274</v>
      </c>
      <c r="AS76" s="190" t="s">
        <v>274</v>
      </c>
      <c r="AT76" s="192" t="s">
        <v>274</v>
      </c>
      <c r="AU76" s="190" t="s">
        <v>274</v>
      </c>
      <c r="AV76" s="192" t="s">
        <v>274</v>
      </c>
      <c r="AW76" s="190" t="s">
        <v>274</v>
      </c>
      <c r="AX76" s="192" t="s">
        <v>274</v>
      </c>
      <c r="AY76" s="190" t="s">
        <v>274</v>
      </c>
      <c r="AZ76" s="192" t="s">
        <v>274</v>
      </c>
      <c r="BA76" s="190" t="s">
        <v>274</v>
      </c>
      <c r="BB76" s="417"/>
    </row>
    <row r="77" spans="1:54" ht="56.25" customHeight="1" x14ac:dyDescent="0.25">
      <c r="A77" s="470"/>
      <c r="B77" s="468"/>
      <c r="C77" s="567"/>
      <c r="D77" s="259" t="s">
        <v>2</v>
      </c>
      <c r="E77" s="367">
        <v>0</v>
      </c>
      <c r="F77" s="367"/>
      <c r="G77" s="329" t="e">
        <f t="shared" si="9"/>
        <v>#DIV/0!</v>
      </c>
      <c r="H77" s="192" t="s">
        <v>274</v>
      </c>
      <c r="I77" s="190" t="s">
        <v>274</v>
      </c>
      <c r="J77" s="192" t="s">
        <v>274</v>
      </c>
      <c r="K77" s="190" t="s">
        <v>274</v>
      </c>
      <c r="L77" s="192" t="s">
        <v>274</v>
      </c>
      <c r="M77" s="190" t="s">
        <v>274</v>
      </c>
      <c r="N77" s="192" t="s">
        <v>274</v>
      </c>
      <c r="O77" s="190" t="s">
        <v>274</v>
      </c>
      <c r="P77" s="192" t="s">
        <v>274</v>
      </c>
      <c r="Q77" s="190" t="s">
        <v>274</v>
      </c>
      <c r="R77" s="192" t="s">
        <v>274</v>
      </c>
      <c r="S77" s="190" t="s">
        <v>274</v>
      </c>
      <c r="T77" s="192" t="s">
        <v>274</v>
      </c>
      <c r="U77" s="190" t="s">
        <v>274</v>
      </c>
      <c r="V77" s="192" t="s">
        <v>274</v>
      </c>
      <c r="W77" s="190" t="s">
        <v>274</v>
      </c>
      <c r="X77" s="192" t="s">
        <v>274</v>
      </c>
      <c r="Y77" s="190" t="s">
        <v>274</v>
      </c>
      <c r="Z77" s="192" t="s">
        <v>274</v>
      </c>
      <c r="AA77" s="190" t="s">
        <v>274</v>
      </c>
      <c r="AB77" s="192" t="s">
        <v>274</v>
      </c>
      <c r="AC77" s="190" t="s">
        <v>274</v>
      </c>
      <c r="AD77" s="192" t="s">
        <v>274</v>
      </c>
      <c r="AE77" s="190" t="s">
        <v>274</v>
      </c>
      <c r="AF77" s="192" t="s">
        <v>274</v>
      </c>
      <c r="AG77" s="190" t="s">
        <v>274</v>
      </c>
      <c r="AH77" s="192" t="s">
        <v>274</v>
      </c>
      <c r="AI77" s="190" t="s">
        <v>274</v>
      </c>
      <c r="AJ77" s="192" t="s">
        <v>274</v>
      </c>
      <c r="AK77" s="190" t="s">
        <v>274</v>
      </c>
      <c r="AL77" s="192" t="s">
        <v>274</v>
      </c>
      <c r="AM77" s="190" t="s">
        <v>274</v>
      </c>
      <c r="AN77" s="192" t="s">
        <v>274</v>
      </c>
      <c r="AO77" s="190" t="s">
        <v>274</v>
      </c>
      <c r="AP77" s="192" t="s">
        <v>274</v>
      </c>
      <c r="AQ77" s="190" t="s">
        <v>274</v>
      </c>
      <c r="AR77" s="192" t="s">
        <v>274</v>
      </c>
      <c r="AS77" s="190" t="s">
        <v>274</v>
      </c>
      <c r="AT77" s="192" t="s">
        <v>274</v>
      </c>
      <c r="AU77" s="190" t="s">
        <v>274</v>
      </c>
      <c r="AV77" s="192" t="s">
        <v>274</v>
      </c>
      <c r="AW77" s="190" t="s">
        <v>274</v>
      </c>
      <c r="AX77" s="192" t="s">
        <v>274</v>
      </c>
      <c r="AY77" s="190" t="s">
        <v>274</v>
      </c>
      <c r="AZ77" s="192" t="s">
        <v>274</v>
      </c>
      <c r="BA77" s="190" t="s">
        <v>274</v>
      </c>
      <c r="BB77" s="417"/>
    </row>
    <row r="78" spans="1:54" ht="36.75" customHeight="1" x14ac:dyDescent="0.25">
      <c r="A78" s="470"/>
      <c r="B78" s="468"/>
      <c r="C78" s="567"/>
      <c r="D78" s="330" t="s">
        <v>43</v>
      </c>
      <c r="E78" s="377">
        <v>695.9</v>
      </c>
      <c r="F78" s="367"/>
      <c r="G78" s="329">
        <f t="shared" si="9"/>
        <v>0</v>
      </c>
      <c r="H78" s="192" t="s">
        <v>274</v>
      </c>
      <c r="I78" s="190" t="s">
        <v>274</v>
      </c>
      <c r="J78" s="192" t="s">
        <v>274</v>
      </c>
      <c r="K78" s="190" t="s">
        <v>274</v>
      </c>
      <c r="L78" s="192" t="s">
        <v>274</v>
      </c>
      <c r="M78" s="190" t="s">
        <v>274</v>
      </c>
      <c r="N78" s="192" t="s">
        <v>274</v>
      </c>
      <c r="O78" s="190" t="s">
        <v>274</v>
      </c>
      <c r="P78" s="192" t="s">
        <v>274</v>
      </c>
      <c r="Q78" s="190" t="s">
        <v>274</v>
      </c>
      <c r="R78" s="192" t="s">
        <v>274</v>
      </c>
      <c r="S78" s="190" t="s">
        <v>274</v>
      </c>
      <c r="T78" s="192" t="s">
        <v>274</v>
      </c>
      <c r="U78" s="190" t="s">
        <v>274</v>
      </c>
      <c r="V78" s="192" t="s">
        <v>274</v>
      </c>
      <c r="W78" s="190" t="s">
        <v>274</v>
      </c>
      <c r="X78" s="192" t="s">
        <v>274</v>
      </c>
      <c r="Y78" s="190" t="s">
        <v>274</v>
      </c>
      <c r="Z78" s="192" t="s">
        <v>274</v>
      </c>
      <c r="AA78" s="190" t="s">
        <v>274</v>
      </c>
      <c r="AB78" s="192" t="s">
        <v>274</v>
      </c>
      <c r="AC78" s="190" t="s">
        <v>274</v>
      </c>
      <c r="AD78" s="192" t="s">
        <v>274</v>
      </c>
      <c r="AE78" s="190" t="s">
        <v>274</v>
      </c>
      <c r="AF78" s="192" t="s">
        <v>274</v>
      </c>
      <c r="AG78" s="190" t="s">
        <v>274</v>
      </c>
      <c r="AH78" s="192" t="s">
        <v>274</v>
      </c>
      <c r="AI78" s="190" t="s">
        <v>274</v>
      </c>
      <c r="AJ78" s="192" t="s">
        <v>274</v>
      </c>
      <c r="AK78" s="190" t="s">
        <v>274</v>
      </c>
      <c r="AL78" s="192" t="s">
        <v>274</v>
      </c>
      <c r="AM78" s="190" t="s">
        <v>274</v>
      </c>
      <c r="AN78" s="192" t="s">
        <v>274</v>
      </c>
      <c r="AO78" s="190" t="s">
        <v>274</v>
      </c>
      <c r="AP78" s="192" t="s">
        <v>274</v>
      </c>
      <c r="AQ78" s="190" t="s">
        <v>274</v>
      </c>
      <c r="AR78" s="192" t="s">
        <v>274</v>
      </c>
      <c r="AS78" s="190" t="s">
        <v>274</v>
      </c>
      <c r="AT78" s="192" t="s">
        <v>274</v>
      </c>
      <c r="AU78" s="190" t="s">
        <v>274</v>
      </c>
      <c r="AV78" s="192" t="s">
        <v>274</v>
      </c>
      <c r="AW78" s="190" t="s">
        <v>274</v>
      </c>
      <c r="AX78" s="192" t="s">
        <v>274</v>
      </c>
      <c r="AY78" s="190" t="s">
        <v>274</v>
      </c>
      <c r="AZ78" s="192" t="s">
        <v>274</v>
      </c>
      <c r="BA78" s="190" t="s">
        <v>274</v>
      </c>
      <c r="BB78" s="417"/>
    </row>
    <row r="79" spans="1:54" ht="21" customHeight="1" x14ac:dyDescent="0.25">
      <c r="A79" s="470"/>
      <c r="B79" s="471" t="s">
        <v>333</v>
      </c>
      <c r="C79" s="469"/>
      <c r="D79" s="220" t="s">
        <v>41</v>
      </c>
      <c r="E79" s="366">
        <f>E80+E81+E82</f>
        <v>64129.700000000004</v>
      </c>
      <c r="F79" s="366">
        <f>F80+F81+F82</f>
        <v>16314.4</v>
      </c>
      <c r="G79" s="328">
        <f>F79/E79</f>
        <v>0.25439694868368318</v>
      </c>
      <c r="H79" s="192" t="s">
        <v>274</v>
      </c>
      <c r="I79" s="190" t="s">
        <v>274</v>
      </c>
      <c r="J79" s="192" t="s">
        <v>274</v>
      </c>
      <c r="K79" s="190" t="s">
        <v>274</v>
      </c>
      <c r="L79" s="192" t="s">
        <v>274</v>
      </c>
      <c r="M79" s="190" t="s">
        <v>274</v>
      </c>
      <c r="N79" s="192" t="s">
        <v>274</v>
      </c>
      <c r="O79" s="190" t="s">
        <v>274</v>
      </c>
      <c r="P79" s="192" t="s">
        <v>274</v>
      </c>
      <c r="Q79" s="190" t="s">
        <v>274</v>
      </c>
      <c r="R79" s="192" t="s">
        <v>274</v>
      </c>
      <c r="S79" s="190" t="s">
        <v>274</v>
      </c>
      <c r="T79" s="192" t="s">
        <v>274</v>
      </c>
      <c r="U79" s="190" t="s">
        <v>274</v>
      </c>
      <c r="V79" s="192" t="s">
        <v>274</v>
      </c>
      <c r="W79" s="190" t="s">
        <v>274</v>
      </c>
      <c r="X79" s="192" t="s">
        <v>274</v>
      </c>
      <c r="Y79" s="190" t="s">
        <v>274</v>
      </c>
      <c r="Z79" s="192" t="s">
        <v>274</v>
      </c>
      <c r="AA79" s="190" t="s">
        <v>274</v>
      </c>
      <c r="AB79" s="192" t="s">
        <v>274</v>
      </c>
      <c r="AC79" s="190" t="s">
        <v>274</v>
      </c>
      <c r="AD79" s="192" t="s">
        <v>274</v>
      </c>
      <c r="AE79" s="190" t="s">
        <v>274</v>
      </c>
      <c r="AF79" s="192" t="s">
        <v>274</v>
      </c>
      <c r="AG79" s="190" t="s">
        <v>274</v>
      </c>
      <c r="AH79" s="192" t="s">
        <v>274</v>
      </c>
      <c r="AI79" s="190" t="s">
        <v>274</v>
      </c>
      <c r="AJ79" s="192" t="s">
        <v>274</v>
      </c>
      <c r="AK79" s="190" t="s">
        <v>274</v>
      </c>
      <c r="AL79" s="192" t="s">
        <v>274</v>
      </c>
      <c r="AM79" s="190" t="s">
        <v>274</v>
      </c>
      <c r="AN79" s="192" t="s">
        <v>274</v>
      </c>
      <c r="AO79" s="190" t="s">
        <v>274</v>
      </c>
      <c r="AP79" s="192" t="s">
        <v>274</v>
      </c>
      <c r="AQ79" s="190" t="s">
        <v>274</v>
      </c>
      <c r="AR79" s="192" t="s">
        <v>274</v>
      </c>
      <c r="AS79" s="190" t="s">
        <v>274</v>
      </c>
      <c r="AT79" s="192" t="s">
        <v>274</v>
      </c>
      <c r="AU79" s="190" t="s">
        <v>274</v>
      </c>
      <c r="AV79" s="192" t="s">
        <v>274</v>
      </c>
      <c r="AW79" s="190" t="s">
        <v>274</v>
      </c>
      <c r="AX79" s="192" t="s">
        <v>274</v>
      </c>
      <c r="AY79" s="190" t="s">
        <v>274</v>
      </c>
      <c r="AZ79" s="192" t="s">
        <v>274</v>
      </c>
      <c r="BA79" s="190" t="s">
        <v>274</v>
      </c>
      <c r="BB79" s="337"/>
    </row>
    <row r="80" spans="1:54" ht="31.5" x14ac:dyDescent="0.25">
      <c r="A80" s="470"/>
      <c r="B80" s="471"/>
      <c r="C80" s="469"/>
      <c r="D80" s="259" t="s">
        <v>37</v>
      </c>
      <c r="E80" s="368"/>
      <c r="F80" s="368"/>
      <c r="G80" s="329" t="e">
        <f t="shared" ref="G80:G82" si="10">F80/E80</f>
        <v>#DIV/0!</v>
      </c>
      <c r="H80" s="192" t="s">
        <v>274</v>
      </c>
      <c r="I80" s="190" t="s">
        <v>274</v>
      </c>
      <c r="J80" s="192" t="s">
        <v>274</v>
      </c>
      <c r="K80" s="190" t="s">
        <v>274</v>
      </c>
      <c r="L80" s="192" t="s">
        <v>274</v>
      </c>
      <c r="M80" s="190" t="s">
        <v>274</v>
      </c>
      <c r="N80" s="192" t="s">
        <v>274</v>
      </c>
      <c r="O80" s="190" t="s">
        <v>274</v>
      </c>
      <c r="P80" s="192" t="s">
        <v>274</v>
      </c>
      <c r="Q80" s="190" t="s">
        <v>274</v>
      </c>
      <c r="R80" s="192" t="s">
        <v>274</v>
      </c>
      <c r="S80" s="190" t="s">
        <v>274</v>
      </c>
      <c r="T80" s="192" t="s">
        <v>274</v>
      </c>
      <c r="U80" s="190" t="s">
        <v>274</v>
      </c>
      <c r="V80" s="192" t="s">
        <v>274</v>
      </c>
      <c r="W80" s="190" t="s">
        <v>274</v>
      </c>
      <c r="X80" s="192" t="s">
        <v>274</v>
      </c>
      <c r="Y80" s="190" t="s">
        <v>274</v>
      </c>
      <c r="Z80" s="192" t="s">
        <v>274</v>
      </c>
      <c r="AA80" s="190" t="s">
        <v>274</v>
      </c>
      <c r="AB80" s="192" t="s">
        <v>274</v>
      </c>
      <c r="AC80" s="190" t="s">
        <v>274</v>
      </c>
      <c r="AD80" s="192" t="s">
        <v>274</v>
      </c>
      <c r="AE80" s="190" t="s">
        <v>274</v>
      </c>
      <c r="AF80" s="192" t="s">
        <v>274</v>
      </c>
      <c r="AG80" s="190" t="s">
        <v>274</v>
      </c>
      <c r="AH80" s="192" t="s">
        <v>274</v>
      </c>
      <c r="AI80" s="190" t="s">
        <v>274</v>
      </c>
      <c r="AJ80" s="192" t="s">
        <v>274</v>
      </c>
      <c r="AK80" s="190" t="s">
        <v>274</v>
      </c>
      <c r="AL80" s="192" t="s">
        <v>274</v>
      </c>
      <c r="AM80" s="190" t="s">
        <v>274</v>
      </c>
      <c r="AN80" s="192" t="s">
        <v>274</v>
      </c>
      <c r="AO80" s="190" t="s">
        <v>274</v>
      </c>
      <c r="AP80" s="192" t="s">
        <v>274</v>
      </c>
      <c r="AQ80" s="190" t="s">
        <v>274</v>
      </c>
      <c r="AR80" s="192" t="s">
        <v>274</v>
      </c>
      <c r="AS80" s="190" t="s">
        <v>274</v>
      </c>
      <c r="AT80" s="192" t="s">
        <v>274</v>
      </c>
      <c r="AU80" s="190" t="s">
        <v>274</v>
      </c>
      <c r="AV80" s="192" t="s">
        <v>274</v>
      </c>
      <c r="AW80" s="190" t="s">
        <v>274</v>
      </c>
      <c r="AX80" s="192" t="s">
        <v>274</v>
      </c>
      <c r="AY80" s="190" t="s">
        <v>274</v>
      </c>
      <c r="AZ80" s="192" t="s">
        <v>274</v>
      </c>
      <c r="BA80" s="190" t="s">
        <v>274</v>
      </c>
      <c r="BB80" s="337"/>
    </row>
    <row r="81" spans="1:54" ht="33" customHeight="1" x14ac:dyDescent="0.25">
      <c r="A81" s="470"/>
      <c r="B81" s="471"/>
      <c r="C81" s="469"/>
      <c r="D81" s="259" t="s">
        <v>2</v>
      </c>
      <c r="E81" s="368"/>
      <c r="F81" s="368"/>
      <c r="G81" s="329" t="e">
        <f t="shared" si="10"/>
        <v>#DIV/0!</v>
      </c>
      <c r="H81" s="192" t="s">
        <v>274</v>
      </c>
      <c r="I81" s="190" t="s">
        <v>274</v>
      </c>
      <c r="J81" s="192" t="s">
        <v>274</v>
      </c>
      <c r="K81" s="190" t="s">
        <v>274</v>
      </c>
      <c r="L81" s="192" t="s">
        <v>274</v>
      </c>
      <c r="M81" s="190" t="s">
        <v>274</v>
      </c>
      <c r="N81" s="192" t="s">
        <v>274</v>
      </c>
      <c r="O81" s="190" t="s">
        <v>274</v>
      </c>
      <c r="P81" s="192" t="s">
        <v>274</v>
      </c>
      <c r="Q81" s="190" t="s">
        <v>274</v>
      </c>
      <c r="R81" s="192" t="s">
        <v>274</v>
      </c>
      <c r="S81" s="190" t="s">
        <v>274</v>
      </c>
      <c r="T81" s="192" t="s">
        <v>274</v>
      </c>
      <c r="U81" s="190" t="s">
        <v>274</v>
      </c>
      <c r="V81" s="192" t="s">
        <v>274</v>
      </c>
      <c r="W81" s="190" t="s">
        <v>274</v>
      </c>
      <c r="X81" s="192" t="s">
        <v>274</v>
      </c>
      <c r="Y81" s="190" t="s">
        <v>274</v>
      </c>
      <c r="Z81" s="192" t="s">
        <v>274</v>
      </c>
      <c r="AA81" s="190" t="s">
        <v>274</v>
      </c>
      <c r="AB81" s="192" t="s">
        <v>274</v>
      </c>
      <c r="AC81" s="190" t="s">
        <v>274</v>
      </c>
      <c r="AD81" s="192" t="s">
        <v>274</v>
      </c>
      <c r="AE81" s="190" t="s">
        <v>274</v>
      </c>
      <c r="AF81" s="192" t="s">
        <v>274</v>
      </c>
      <c r="AG81" s="190" t="s">
        <v>274</v>
      </c>
      <c r="AH81" s="192" t="s">
        <v>274</v>
      </c>
      <c r="AI81" s="190" t="s">
        <v>274</v>
      </c>
      <c r="AJ81" s="192" t="s">
        <v>274</v>
      </c>
      <c r="AK81" s="190" t="s">
        <v>274</v>
      </c>
      <c r="AL81" s="192" t="s">
        <v>274</v>
      </c>
      <c r="AM81" s="190" t="s">
        <v>274</v>
      </c>
      <c r="AN81" s="192" t="s">
        <v>274</v>
      </c>
      <c r="AO81" s="190" t="s">
        <v>274</v>
      </c>
      <c r="AP81" s="192" t="s">
        <v>274</v>
      </c>
      <c r="AQ81" s="190" t="s">
        <v>274</v>
      </c>
      <c r="AR81" s="192" t="s">
        <v>274</v>
      </c>
      <c r="AS81" s="190" t="s">
        <v>274</v>
      </c>
      <c r="AT81" s="192" t="s">
        <v>274</v>
      </c>
      <c r="AU81" s="190" t="s">
        <v>274</v>
      </c>
      <c r="AV81" s="192" t="s">
        <v>274</v>
      </c>
      <c r="AW81" s="190" t="s">
        <v>274</v>
      </c>
      <c r="AX81" s="192" t="s">
        <v>274</v>
      </c>
      <c r="AY81" s="190" t="s">
        <v>274</v>
      </c>
      <c r="AZ81" s="192" t="s">
        <v>274</v>
      </c>
      <c r="BA81" s="190" t="s">
        <v>274</v>
      </c>
      <c r="BB81" s="337"/>
    </row>
    <row r="82" spans="1:54" ht="21" customHeight="1" x14ac:dyDescent="0.25">
      <c r="A82" s="470"/>
      <c r="B82" s="471"/>
      <c r="C82" s="469"/>
      <c r="D82" s="330" t="s">
        <v>43</v>
      </c>
      <c r="E82" s="377">
        <f>E69+E74+E78</f>
        <v>64129.700000000004</v>
      </c>
      <c r="F82" s="377">
        <f>F69+F74+F78</f>
        <v>16314.4</v>
      </c>
      <c r="G82" s="329">
        <f t="shared" si="10"/>
        <v>0.25439694868368318</v>
      </c>
      <c r="H82" s="192" t="s">
        <v>274</v>
      </c>
      <c r="I82" s="190" t="s">
        <v>274</v>
      </c>
      <c r="J82" s="192" t="s">
        <v>274</v>
      </c>
      <c r="K82" s="190" t="s">
        <v>274</v>
      </c>
      <c r="L82" s="192" t="s">
        <v>274</v>
      </c>
      <c r="M82" s="190" t="s">
        <v>274</v>
      </c>
      <c r="N82" s="192" t="s">
        <v>274</v>
      </c>
      <c r="O82" s="190" t="s">
        <v>274</v>
      </c>
      <c r="P82" s="192" t="s">
        <v>274</v>
      </c>
      <c r="Q82" s="190" t="s">
        <v>274</v>
      </c>
      <c r="R82" s="192" t="s">
        <v>274</v>
      </c>
      <c r="S82" s="190" t="s">
        <v>274</v>
      </c>
      <c r="T82" s="192" t="s">
        <v>274</v>
      </c>
      <c r="U82" s="190" t="s">
        <v>274</v>
      </c>
      <c r="V82" s="192" t="s">
        <v>274</v>
      </c>
      <c r="W82" s="190" t="s">
        <v>274</v>
      </c>
      <c r="X82" s="192" t="s">
        <v>274</v>
      </c>
      <c r="Y82" s="190" t="s">
        <v>274</v>
      </c>
      <c r="Z82" s="192" t="s">
        <v>274</v>
      </c>
      <c r="AA82" s="190" t="s">
        <v>274</v>
      </c>
      <c r="AB82" s="192" t="s">
        <v>274</v>
      </c>
      <c r="AC82" s="190" t="s">
        <v>274</v>
      </c>
      <c r="AD82" s="192" t="s">
        <v>274</v>
      </c>
      <c r="AE82" s="190" t="s">
        <v>274</v>
      </c>
      <c r="AF82" s="192" t="s">
        <v>274</v>
      </c>
      <c r="AG82" s="190" t="s">
        <v>274</v>
      </c>
      <c r="AH82" s="192" t="s">
        <v>274</v>
      </c>
      <c r="AI82" s="190" t="s">
        <v>274</v>
      </c>
      <c r="AJ82" s="192" t="s">
        <v>274</v>
      </c>
      <c r="AK82" s="190" t="s">
        <v>274</v>
      </c>
      <c r="AL82" s="192" t="s">
        <v>274</v>
      </c>
      <c r="AM82" s="190" t="s">
        <v>274</v>
      </c>
      <c r="AN82" s="192" t="s">
        <v>274</v>
      </c>
      <c r="AO82" s="190" t="s">
        <v>274</v>
      </c>
      <c r="AP82" s="192" t="s">
        <v>274</v>
      </c>
      <c r="AQ82" s="190" t="s">
        <v>274</v>
      </c>
      <c r="AR82" s="192" t="s">
        <v>274</v>
      </c>
      <c r="AS82" s="190" t="s">
        <v>274</v>
      </c>
      <c r="AT82" s="192" t="s">
        <v>274</v>
      </c>
      <c r="AU82" s="190" t="s">
        <v>274</v>
      </c>
      <c r="AV82" s="192" t="s">
        <v>274</v>
      </c>
      <c r="AW82" s="190" t="s">
        <v>274</v>
      </c>
      <c r="AX82" s="192" t="s">
        <v>274</v>
      </c>
      <c r="AY82" s="190" t="s">
        <v>274</v>
      </c>
      <c r="AZ82" s="192" t="s">
        <v>274</v>
      </c>
      <c r="BA82" s="190" t="s">
        <v>274</v>
      </c>
      <c r="BB82" s="337"/>
    </row>
    <row r="83" spans="1:54" ht="29.25" customHeight="1" x14ac:dyDescent="0.25">
      <c r="A83" s="495" t="s">
        <v>260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7"/>
    </row>
    <row r="84" spans="1:54" ht="22.5" customHeight="1" x14ac:dyDescent="0.25">
      <c r="A84" s="490" t="s">
        <v>261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2"/>
    </row>
    <row r="85" spans="1:54" ht="18.75" customHeight="1" x14ac:dyDescent="0.25">
      <c r="A85" s="460" t="s">
        <v>355</v>
      </c>
      <c r="B85" s="461"/>
      <c r="C85" s="462"/>
      <c r="D85" s="220" t="s">
        <v>41</v>
      </c>
      <c r="E85" s="379">
        <f>E86+E87+E88</f>
        <v>543259.30000000005</v>
      </c>
      <c r="F85" s="379">
        <f>F86+F87+F88</f>
        <v>216086.3</v>
      </c>
      <c r="G85" s="328">
        <f>F85/E85</f>
        <v>0.39775904434585835</v>
      </c>
      <c r="H85" s="192" t="s">
        <v>274</v>
      </c>
      <c r="I85" s="190" t="s">
        <v>274</v>
      </c>
      <c r="J85" s="192" t="s">
        <v>274</v>
      </c>
      <c r="K85" s="190" t="s">
        <v>274</v>
      </c>
      <c r="L85" s="192" t="s">
        <v>274</v>
      </c>
      <c r="M85" s="190" t="s">
        <v>274</v>
      </c>
      <c r="N85" s="192" t="s">
        <v>274</v>
      </c>
      <c r="O85" s="190" t="s">
        <v>274</v>
      </c>
      <c r="P85" s="192" t="s">
        <v>274</v>
      </c>
      <c r="Q85" s="190" t="s">
        <v>274</v>
      </c>
      <c r="R85" s="192" t="s">
        <v>274</v>
      </c>
      <c r="S85" s="190" t="s">
        <v>274</v>
      </c>
      <c r="T85" s="192" t="s">
        <v>274</v>
      </c>
      <c r="U85" s="190" t="s">
        <v>274</v>
      </c>
      <c r="V85" s="192" t="s">
        <v>274</v>
      </c>
      <c r="W85" s="190" t="s">
        <v>274</v>
      </c>
      <c r="X85" s="192" t="s">
        <v>274</v>
      </c>
      <c r="Y85" s="190" t="s">
        <v>274</v>
      </c>
      <c r="Z85" s="192" t="s">
        <v>274</v>
      </c>
      <c r="AA85" s="190" t="s">
        <v>274</v>
      </c>
      <c r="AB85" s="192" t="s">
        <v>274</v>
      </c>
      <c r="AC85" s="190" t="s">
        <v>274</v>
      </c>
      <c r="AD85" s="192" t="s">
        <v>274</v>
      </c>
      <c r="AE85" s="190" t="s">
        <v>274</v>
      </c>
      <c r="AF85" s="192" t="s">
        <v>274</v>
      </c>
      <c r="AG85" s="190" t="s">
        <v>274</v>
      </c>
      <c r="AH85" s="192" t="s">
        <v>274</v>
      </c>
      <c r="AI85" s="190" t="s">
        <v>274</v>
      </c>
      <c r="AJ85" s="192" t="s">
        <v>274</v>
      </c>
      <c r="AK85" s="190" t="s">
        <v>274</v>
      </c>
      <c r="AL85" s="192" t="s">
        <v>274</v>
      </c>
      <c r="AM85" s="190" t="s">
        <v>274</v>
      </c>
      <c r="AN85" s="192" t="s">
        <v>274</v>
      </c>
      <c r="AO85" s="190" t="s">
        <v>274</v>
      </c>
      <c r="AP85" s="192" t="s">
        <v>274</v>
      </c>
      <c r="AQ85" s="190" t="s">
        <v>274</v>
      </c>
      <c r="AR85" s="192" t="s">
        <v>274</v>
      </c>
      <c r="AS85" s="190" t="s">
        <v>274</v>
      </c>
      <c r="AT85" s="192" t="s">
        <v>274</v>
      </c>
      <c r="AU85" s="190" t="s">
        <v>274</v>
      </c>
      <c r="AV85" s="192" t="s">
        <v>274</v>
      </c>
      <c r="AW85" s="190" t="s">
        <v>274</v>
      </c>
      <c r="AX85" s="192" t="s">
        <v>274</v>
      </c>
      <c r="AY85" s="190" t="s">
        <v>274</v>
      </c>
      <c r="AZ85" s="192" t="s">
        <v>274</v>
      </c>
      <c r="BA85" s="190" t="s">
        <v>274</v>
      </c>
      <c r="BB85" s="466"/>
    </row>
    <row r="86" spans="1:54" ht="31.5" x14ac:dyDescent="0.25">
      <c r="A86" s="463"/>
      <c r="B86" s="464"/>
      <c r="C86" s="465"/>
      <c r="D86" s="259" t="s">
        <v>37</v>
      </c>
      <c r="E86" s="365">
        <f t="shared" ref="E86:F88" si="11">E50</f>
        <v>4598.2</v>
      </c>
      <c r="F86" s="365">
        <f t="shared" si="11"/>
        <v>1620.8</v>
      </c>
      <c r="G86" s="329">
        <f t="shared" ref="G86:G88" si="12">F86/E86</f>
        <v>0.35248575529555043</v>
      </c>
      <c r="H86" s="192" t="s">
        <v>274</v>
      </c>
      <c r="I86" s="190" t="s">
        <v>274</v>
      </c>
      <c r="J86" s="192" t="s">
        <v>274</v>
      </c>
      <c r="K86" s="190" t="s">
        <v>274</v>
      </c>
      <c r="L86" s="192" t="s">
        <v>274</v>
      </c>
      <c r="M86" s="190" t="s">
        <v>274</v>
      </c>
      <c r="N86" s="192" t="s">
        <v>274</v>
      </c>
      <c r="O86" s="190" t="s">
        <v>274</v>
      </c>
      <c r="P86" s="192" t="s">
        <v>274</v>
      </c>
      <c r="Q86" s="190" t="s">
        <v>274</v>
      </c>
      <c r="R86" s="192" t="s">
        <v>274</v>
      </c>
      <c r="S86" s="190" t="s">
        <v>274</v>
      </c>
      <c r="T86" s="192" t="s">
        <v>274</v>
      </c>
      <c r="U86" s="190" t="s">
        <v>274</v>
      </c>
      <c r="V86" s="192" t="s">
        <v>274</v>
      </c>
      <c r="W86" s="190" t="s">
        <v>274</v>
      </c>
      <c r="X86" s="192" t="s">
        <v>274</v>
      </c>
      <c r="Y86" s="190" t="s">
        <v>274</v>
      </c>
      <c r="Z86" s="192" t="s">
        <v>274</v>
      </c>
      <c r="AA86" s="190" t="s">
        <v>274</v>
      </c>
      <c r="AB86" s="192" t="s">
        <v>274</v>
      </c>
      <c r="AC86" s="190" t="s">
        <v>274</v>
      </c>
      <c r="AD86" s="192" t="s">
        <v>274</v>
      </c>
      <c r="AE86" s="190" t="s">
        <v>274</v>
      </c>
      <c r="AF86" s="192" t="s">
        <v>274</v>
      </c>
      <c r="AG86" s="190" t="s">
        <v>274</v>
      </c>
      <c r="AH86" s="192" t="s">
        <v>274</v>
      </c>
      <c r="AI86" s="190" t="s">
        <v>274</v>
      </c>
      <c r="AJ86" s="192" t="s">
        <v>274</v>
      </c>
      <c r="AK86" s="190" t="s">
        <v>274</v>
      </c>
      <c r="AL86" s="192" t="s">
        <v>274</v>
      </c>
      <c r="AM86" s="190" t="s">
        <v>274</v>
      </c>
      <c r="AN86" s="192" t="s">
        <v>274</v>
      </c>
      <c r="AO86" s="190" t="s">
        <v>274</v>
      </c>
      <c r="AP86" s="192" t="s">
        <v>274</v>
      </c>
      <c r="AQ86" s="190" t="s">
        <v>274</v>
      </c>
      <c r="AR86" s="192" t="s">
        <v>274</v>
      </c>
      <c r="AS86" s="190" t="s">
        <v>274</v>
      </c>
      <c r="AT86" s="192" t="s">
        <v>274</v>
      </c>
      <c r="AU86" s="190" t="s">
        <v>274</v>
      </c>
      <c r="AV86" s="192" t="s">
        <v>274</v>
      </c>
      <c r="AW86" s="190" t="s">
        <v>274</v>
      </c>
      <c r="AX86" s="192" t="s">
        <v>274</v>
      </c>
      <c r="AY86" s="190" t="s">
        <v>274</v>
      </c>
      <c r="AZ86" s="192" t="s">
        <v>274</v>
      </c>
      <c r="BA86" s="190" t="s">
        <v>274</v>
      </c>
      <c r="BB86" s="467"/>
    </row>
    <row r="87" spans="1:54" ht="31.9" customHeight="1" x14ac:dyDescent="0.25">
      <c r="A87" s="463"/>
      <c r="B87" s="464"/>
      <c r="C87" s="465"/>
      <c r="D87" s="259" t="s">
        <v>2</v>
      </c>
      <c r="E87" s="365">
        <f t="shared" si="11"/>
        <v>63576.6</v>
      </c>
      <c r="F87" s="365">
        <f t="shared" si="11"/>
        <v>16160.5</v>
      </c>
      <c r="G87" s="329">
        <f t="shared" si="12"/>
        <v>0.254189434477465</v>
      </c>
      <c r="H87" s="192" t="s">
        <v>274</v>
      </c>
      <c r="I87" s="190" t="s">
        <v>274</v>
      </c>
      <c r="J87" s="192" t="s">
        <v>274</v>
      </c>
      <c r="K87" s="190" t="s">
        <v>274</v>
      </c>
      <c r="L87" s="192" t="s">
        <v>274</v>
      </c>
      <c r="M87" s="190" t="s">
        <v>274</v>
      </c>
      <c r="N87" s="192" t="s">
        <v>274</v>
      </c>
      <c r="O87" s="190" t="s">
        <v>274</v>
      </c>
      <c r="P87" s="192" t="s">
        <v>274</v>
      </c>
      <c r="Q87" s="190" t="s">
        <v>274</v>
      </c>
      <c r="R87" s="192" t="s">
        <v>274</v>
      </c>
      <c r="S87" s="190" t="s">
        <v>274</v>
      </c>
      <c r="T87" s="192" t="s">
        <v>274</v>
      </c>
      <c r="U87" s="190" t="s">
        <v>274</v>
      </c>
      <c r="V87" s="192" t="s">
        <v>274</v>
      </c>
      <c r="W87" s="190" t="s">
        <v>274</v>
      </c>
      <c r="X87" s="192" t="s">
        <v>274</v>
      </c>
      <c r="Y87" s="190" t="s">
        <v>274</v>
      </c>
      <c r="Z87" s="192" t="s">
        <v>274</v>
      </c>
      <c r="AA87" s="190" t="s">
        <v>274</v>
      </c>
      <c r="AB87" s="192" t="s">
        <v>274</v>
      </c>
      <c r="AC87" s="190" t="s">
        <v>274</v>
      </c>
      <c r="AD87" s="192" t="s">
        <v>274</v>
      </c>
      <c r="AE87" s="190" t="s">
        <v>274</v>
      </c>
      <c r="AF87" s="192" t="s">
        <v>274</v>
      </c>
      <c r="AG87" s="190" t="s">
        <v>274</v>
      </c>
      <c r="AH87" s="192" t="s">
        <v>274</v>
      </c>
      <c r="AI87" s="190" t="s">
        <v>274</v>
      </c>
      <c r="AJ87" s="192" t="s">
        <v>274</v>
      </c>
      <c r="AK87" s="190" t="s">
        <v>274</v>
      </c>
      <c r="AL87" s="192" t="s">
        <v>274</v>
      </c>
      <c r="AM87" s="190" t="s">
        <v>274</v>
      </c>
      <c r="AN87" s="192" t="s">
        <v>274</v>
      </c>
      <c r="AO87" s="190" t="s">
        <v>274</v>
      </c>
      <c r="AP87" s="192" t="s">
        <v>274</v>
      </c>
      <c r="AQ87" s="190" t="s">
        <v>274</v>
      </c>
      <c r="AR87" s="192" t="s">
        <v>274</v>
      </c>
      <c r="AS87" s="190" t="s">
        <v>274</v>
      </c>
      <c r="AT87" s="192" t="s">
        <v>274</v>
      </c>
      <c r="AU87" s="190" t="s">
        <v>274</v>
      </c>
      <c r="AV87" s="192" t="s">
        <v>274</v>
      </c>
      <c r="AW87" s="190" t="s">
        <v>274</v>
      </c>
      <c r="AX87" s="192" t="s">
        <v>274</v>
      </c>
      <c r="AY87" s="190" t="s">
        <v>274</v>
      </c>
      <c r="AZ87" s="192" t="s">
        <v>274</v>
      </c>
      <c r="BA87" s="190" t="s">
        <v>274</v>
      </c>
      <c r="BB87" s="467"/>
    </row>
    <row r="88" spans="1:54" ht="20.25" customHeight="1" x14ac:dyDescent="0.25">
      <c r="A88" s="463"/>
      <c r="B88" s="464"/>
      <c r="C88" s="465"/>
      <c r="D88" s="262" t="s">
        <v>43</v>
      </c>
      <c r="E88" s="365">
        <f t="shared" si="11"/>
        <v>475084.5</v>
      </c>
      <c r="F88" s="365">
        <f t="shared" si="11"/>
        <v>198305</v>
      </c>
      <c r="G88" s="329">
        <f t="shared" si="12"/>
        <v>0.41740995549212823</v>
      </c>
      <c r="H88" s="192" t="s">
        <v>274</v>
      </c>
      <c r="I88" s="190" t="s">
        <v>274</v>
      </c>
      <c r="J88" s="192" t="s">
        <v>274</v>
      </c>
      <c r="K88" s="190" t="s">
        <v>274</v>
      </c>
      <c r="L88" s="192" t="s">
        <v>274</v>
      </c>
      <c r="M88" s="190" t="s">
        <v>274</v>
      </c>
      <c r="N88" s="192" t="s">
        <v>274</v>
      </c>
      <c r="O88" s="190" t="s">
        <v>274</v>
      </c>
      <c r="P88" s="192" t="s">
        <v>274</v>
      </c>
      <c r="Q88" s="190" t="s">
        <v>274</v>
      </c>
      <c r="R88" s="192" t="s">
        <v>274</v>
      </c>
      <c r="S88" s="190" t="s">
        <v>274</v>
      </c>
      <c r="T88" s="192" t="s">
        <v>274</v>
      </c>
      <c r="U88" s="190" t="s">
        <v>274</v>
      </c>
      <c r="V88" s="192" t="s">
        <v>274</v>
      </c>
      <c r="W88" s="190" t="s">
        <v>274</v>
      </c>
      <c r="X88" s="192" t="s">
        <v>274</v>
      </c>
      <c r="Y88" s="190" t="s">
        <v>274</v>
      </c>
      <c r="Z88" s="192" t="s">
        <v>274</v>
      </c>
      <c r="AA88" s="190" t="s">
        <v>274</v>
      </c>
      <c r="AB88" s="192" t="s">
        <v>274</v>
      </c>
      <c r="AC88" s="190" t="s">
        <v>274</v>
      </c>
      <c r="AD88" s="192" t="s">
        <v>274</v>
      </c>
      <c r="AE88" s="190" t="s">
        <v>274</v>
      </c>
      <c r="AF88" s="192" t="s">
        <v>274</v>
      </c>
      <c r="AG88" s="190" t="s">
        <v>274</v>
      </c>
      <c r="AH88" s="192" t="s">
        <v>274</v>
      </c>
      <c r="AI88" s="190" t="s">
        <v>274</v>
      </c>
      <c r="AJ88" s="192" t="s">
        <v>274</v>
      </c>
      <c r="AK88" s="190" t="s">
        <v>274</v>
      </c>
      <c r="AL88" s="192" t="s">
        <v>274</v>
      </c>
      <c r="AM88" s="190" t="s">
        <v>274</v>
      </c>
      <c r="AN88" s="192" t="s">
        <v>274</v>
      </c>
      <c r="AO88" s="190" t="s">
        <v>274</v>
      </c>
      <c r="AP88" s="192" t="s">
        <v>274</v>
      </c>
      <c r="AQ88" s="190" t="s">
        <v>274</v>
      </c>
      <c r="AR88" s="192" t="s">
        <v>274</v>
      </c>
      <c r="AS88" s="190" t="s">
        <v>274</v>
      </c>
      <c r="AT88" s="192" t="s">
        <v>274</v>
      </c>
      <c r="AU88" s="190" t="s">
        <v>274</v>
      </c>
      <c r="AV88" s="192" t="s">
        <v>274</v>
      </c>
      <c r="AW88" s="190" t="s">
        <v>274</v>
      </c>
      <c r="AX88" s="192" t="s">
        <v>274</v>
      </c>
      <c r="AY88" s="190" t="s">
        <v>274</v>
      </c>
      <c r="AZ88" s="192" t="s">
        <v>274</v>
      </c>
      <c r="BA88" s="190" t="s">
        <v>274</v>
      </c>
      <c r="BB88" s="467"/>
    </row>
    <row r="89" spans="1:54" ht="31.9" hidden="1" customHeight="1" x14ac:dyDescent="0.25">
      <c r="A89" s="463"/>
      <c r="B89" s="464"/>
      <c r="C89" s="465"/>
      <c r="D89" s="263" t="s">
        <v>267</v>
      </c>
      <c r="E89" s="365"/>
      <c r="F89" s="365"/>
      <c r="G89" s="165"/>
      <c r="H89" s="179"/>
      <c r="I89" s="179"/>
      <c r="J89" s="178"/>
      <c r="K89" s="179"/>
      <c r="L89" s="179"/>
      <c r="M89" s="178"/>
      <c r="N89" s="179"/>
      <c r="O89" s="179"/>
      <c r="P89" s="178"/>
      <c r="Q89" s="179"/>
      <c r="R89" s="179"/>
      <c r="S89" s="178"/>
      <c r="T89" s="179"/>
      <c r="U89" s="185"/>
      <c r="V89" s="178"/>
      <c r="W89" s="179"/>
      <c r="X89" s="179"/>
      <c r="Y89" s="178"/>
      <c r="Z89" s="179"/>
      <c r="AA89" s="181"/>
      <c r="AB89" s="183"/>
      <c r="AC89" s="226"/>
      <c r="AD89" s="186"/>
      <c r="AE89" s="179"/>
      <c r="AF89" s="181"/>
      <c r="AG89" s="183"/>
      <c r="AH89" s="226"/>
      <c r="AI89" s="186"/>
      <c r="AJ89" s="179"/>
      <c r="AK89" s="181"/>
      <c r="AL89" s="183"/>
      <c r="AM89" s="226"/>
      <c r="AN89" s="186"/>
      <c r="AO89" s="179"/>
      <c r="AP89" s="181"/>
      <c r="AQ89" s="183"/>
      <c r="AR89" s="230"/>
      <c r="AS89" s="178"/>
      <c r="AT89" s="179"/>
      <c r="AU89" s="185"/>
      <c r="AV89" s="186"/>
      <c r="AW89" s="226"/>
      <c r="AX89" s="178"/>
      <c r="AY89" s="178"/>
      <c r="AZ89" s="226"/>
      <c r="BA89" s="186"/>
      <c r="BB89" s="467"/>
    </row>
    <row r="90" spans="1:54" ht="15" customHeight="1" x14ac:dyDescent="0.25">
      <c r="A90" s="460" t="s">
        <v>334</v>
      </c>
      <c r="B90" s="461"/>
      <c r="C90" s="462"/>
      <c r="D90" s="189" t="s">
        <v>41</v>
      </c>
      <c r="E90" s="379">
        <f>E91+E92+E93</f>
        <v>122136.1</v>
      </c>
      <c r="F90" s="379">
        <f>F91+F92+F93</f>
        <v>36579.800000000003</v>
      </c>
      <c r="G90" s="328">
        <f>F90/E90</f>
        <v>0.29950031153770262</v>
      </c>
      <c r="H90" s="192" t="s">
        <v>274</v>
      </c>
      <c r="I90" s="190" t="s">
        <v>274</v>
      </c>
      <c r="J90" s="192" t="s">
        <v>274</v>
      </c>
      <c r="K90" s="190" t="s">
        <v>274</v>
      </c>
      <c r="L90" s="192" t="s">
        <v>274</v>
      </c>
      <c r="M90" s="190" t="s">
        <v>274</v>
      </c>
      <c r="N90" s="192" t="s">
        <v>274</v>
      </c>
      <c r="O90" s="190" t="s">
        <v>274</v>
      </c>
      <c r="P90" s="192" t="s">
        <v>274</v>
      </c>
      <c r="Q90" s="190" t="s">
        <v>274</v>
      </c>
      <c r="R90" s="192" t="s">
        <v>274</v>
      </c>
      <c r="S90" s="190" t="s">
        <v>274</v>
      </c>
      <c r="T90" s="192" t="s">
        <v>274</v>
      </c>
      <c r="U90" s="190" t="s">
        <v>274</v>
      </c>
      <c r="V90" s="192" t="s">
        <v>274</v>
      </c>
      <c r="W90" s="190" t="s">
        <v>274</v>
      </c>
      <c r="X90" s="192" t="s">
        <v>274</v>
      </c>
      <c r="Y90" s="190" t="s">
        <v>274</v>
      </c>
      <c r="Z90" s="192" t="s">
        <v>274</v>
      </c>
      <c r="AA90" s="190" t="s">
        <v>274</v>
      </c>
      <c r="AB90" s="192" t="s">
        <v>274</v>
      </c>
      <c r="AC90" s="190" t="s">
        <v>274</v>
      </c>
      <c r="AD90" s="192" t="s">
        <v>274</v>
      </c>
      <c r="AE90" s="190" t="s">
        <v>274</v>
      </c>
      <c r="AF90" s="192" t="s">
        <v>274</v>
      </c>
      <c r="AG90" s="190" t="s">
        <v>274</v>
      </c>
      <c r="AH90" s="192" t="s">
        <v>274</v>
      </c>
      <c r="AI90" s="190" t="s">
        <v>274</v>
      </c>
      <c r="AJ90" s="192" t="s">
        <v>274</v>
      </c>
      <c r="AK90" s="190" t="s">
        <v>274</v>
      </c>
      <c r="AL90" s="192" t="s">
        <v>274</v>
      </c>
      <c r="AM90" s="190" t="s">
        <v>274</v>
      </c>
      <c r="AN90" s="192" t="s">
        <v>274</v>
      </c>
      <c r="AO90" s="190" t="s">
        <v>274</v>
      </c>
      <c r="AP90" s="192" t="s">
        <v>274</v>
      </c>
      <c r="AQ90" s="190" t="s">
        <v>274</v>
      </c>
      <c r="AR90" s="192" t="s">
        <v>274</v>
      </c>
      <c r="AS90" s="190" t="s">
        <v>274</v>
      </c>
      <c r="AT90" s="192" t="s">
        <v>274</v>
      </c>
      <c r="AU90" s="190" t="s">
        <v>274</v>
      </c>
      <c r="AV90" s="192" t="s">
        <v>274</v>
      </c>
      <c r="AW90" s="190" t="s">
        <v>274</v>
      </c>
      <c r="AX90" s="192" t="s">
        <v>274</v>
      </c>
      <c r="AY90" s="190" t="s">
        <v>274</v>
      </c>
      <c r="AZ90" s="192" t="s">
        <v>274</v>
      </c>
      <c r="BA90" s="190" t="s">
        <v>274</v>
      </c>
      <c r="BB90" s="466"/>
    </row>
    <row r="91" spans="1:54" ht="31.5" x14ac:dyDescent="0.25">
      <c r="A91" s="463"/>
      <c r="B91" s="464"/>
      <c r="C91" s="465"/>
      <c r="D91" s="259" t="s">
        <v>37</v>
      </c>
      <c r="E91" s="380"/>
      <c r="F91" s="365"/>
      <c r="G91" s="329" t="e">
        <f t="shared" ref="G91:G93" si="13">F91/E91</f>
        <v>#DIV/0!</v>
      </c>
      <c r="H91" s="192" t="s">
        <v>274</v>
      </c>
      <c r="I91" s="190" t="s">
        <v>274</v>
      </c>
      <c r="J91" s="192" t="s">
        <v>274</v>
      </c>
      <c r="K91" s="190" t="s">
        <v>274</v>
      </c>
      <c r="L91" s="192" t="s">
        <v>274</v>
      </c>
      <c r="M91" s="190" t="s">
        <v>274</v>
      </c>
      <c r="N91" s="192" t="s">
        <v>274</v>
      </c>
      <c r="O91" s="190" t="s">
        <v>274</v>
      </c>
      <c r="P91" s="192" t="s">
        <v>274</v>
      </c>
      <c r="Q91" s="190" t="s">
        <v>274</v>
      </c>
      <c r="R91" s="192" t="s">
        <v>274</v>
      </c>
      <c r="S91" s="190" t="s">
        <v>274</v>
      </c>
      <c r="T91" s="192" t="s">
        <v>274</v>
      </c>
      <c r="U91" s="190" t="s">
        <v>274</v>
      </c>
      <c r="V91" s="192" t="s">
        <v>274</v>
      </c>
      <c r="W91" s="190" t="s">
        <v>274</v>
      </c>
      <c r="X91" s="192" t="s">
        <v>274</v>
      </c>
      <c r="Y91" s="190" t="s">
        <v>274</v>
      </c>
      <c r="Z91" s="192" t="s">
        <v>274</v>
      </c>
      <c r="AA91" s="190" t="s">
        <v>274</v>
      </c>
      <c r="AB91" s="192" t="s">
        <v>274</v>
      </c>
      <c r="AC91" s="190" t="s">
        <v>274</v>
      </c>
      <c r="AD91" s="192" t="s">
        <v>274</v>
      </c>
      <c r="AE91" s="190" t="s">
        <v>274</v>
      </c>
      <c r="AF91" s="192" t="s">
        <v>274</v>
      </c>
      <c r="AG91" s="190" t="s">
        <v>274</v>
      </c>
      <c r="AH91" s="192" t="s">
        <v>274</v>
      </c>
      <c r="AI91" s="190" t="s">
        <v>274</v>
      </c>
      <c r="AJ91" s="192" t="s">
        <v>274</v>
      </c>
      <c r="AK91" s="190" t="s">
        <v>274</v>
      </c>
      <c r="AL91" s="192" t="s">
        <v>274</v>
      </c>
      <c r="AM91" s="190" t="s">
        <v>274</v>
      </c>
      <c r="AN91" s="192" t="s">
        <v>274</v>
      </c>
      <c r="AO91" s="190" t="s">
        <v>274</v>
      </c>
      <c r="AP91" s="192" t="s">
        <v>274</v>
      </c>
      <c r="AQ91" s="190" t="s">
        <v>274</v>
      </c>
      <c r="AR91" s="192" t="s">
        <v>274</v>
      </c>
      <c r="AS91" s="190" t="s">
        <v>274</v>
      </c>
      <c r="AT91" s="192" t="s">
        <v>274</v>
      </c>
      <c r="AU91" s="190" t="s">
        <v>274</v>
      </c>
      <c r="AV91" s="192" t="s">
        <v>274</v>
      </c>
      <c r="AW91" s="190" t="s">
        <v>274</v>
      </c>
      <c r="AX91" s="192" t="s">
        <v>274</v>
      </c>
      <c r="AY91" s="190" t="s">
        <v>274</v>
      </c>
      <c r="AZ91" s="192" t="s">
        <v>274</v>
      </c>
      <c r="BA91" s="190" t="s">
        <v>274</v>
      </c>
      <c r="BB91" s="467"/>
    </row>
    <row r="92" spans="1:54" ht="32.450000000000003" customHeight="1" x14ac:dyDescent="0.25">
      <c r="A92" s="463"/>
      <c r="B92" s="464"/>
      <c r="C92" s="465"/>
      <c r="D92" s="259" t="s">
        <v>2</v>
      </c>
      <c r="E92" s="365"/>
      <c r="F92" s="365"/>
      <c r="G92" s="329" t="e">
        <f t="shared" si="13"/>
        <v>#DIV/0!</v>
      </c>
      <c r="H92" s="192" t="s">
        <v>274</v>
      </c>
      <c r="I92" s="190" t="s">
        <v>274</v>
      </c>
      <c r="J92" s="192" t="s">
        <v>274</v>
      </c>
      <c r="K92" s="190" t="s">
        <v>274</v>
      </c>
      <c r="L92" s="192" t="s">
        <v>274</v>
      </c>
      <c r="M92" s="190" t="s">
        <v>274</v>
      </c>
      <c r="N92" s="192" t="s">
        <v>274</v>
      </c>
      <c r="O92" s="190" t="s">
        <v>274</v>
      </c>
      <c r="P92" s="192" t="s">
        <v>274</v>
      </c>
      <c r="Q92" s="190" t="s">
        <v>274</v>
      </c>
      <c r="R92" s="192" t="s">
        <v>274</v>
      </c>
      <c r="S92" s="190" t="s">
        <v>274</v>
      </c>
      <c r="T92" s="192" t="s">
        <v>274</v>
      </c>
      <c r="U92" s="190" t="s">
        <v>274</v>
      </c>
      <c r="V92" s="192" t="s">
        <v>274</v>
      </c>
      <c r="W92" s="190" t="s">
        <v>274</v>
      </c>
      <c r="X92" s="192" t="s">
        <v>274</v>
      </c>
      <c r="Y92" s="190" t="s">
        <v>274</v>
      </c>
      <c r="Z92" s="192" t="s">
        <v>274</v>
      </c>
      <c r="AA92" s="190" t="s">
        <v>274</v>
      </c>
      <c r="AB92" s="192" t="s">
        <v>274</v>
      </c>
      <c r="AC92" s="190" t="s">
        <v>274</v>
      </c>
      <c r="AD92" s="192" t="s">
        <v>274</v>
      </c>
      <c r="AE92" s="190" t="s">
        <v>274</v>
      </c>
      <c r="AF92" s="192" t="s">
        <v>274</v>
      </c>
      <c r="AG92" s="190" t="s">
        <v>274</v>
      </c>
      <c r="AH92" s="192" t="s">
        <v>274</v>
      </c>
      <c r="AI92" s="190" t="s">
        <v>274</v>
      </c>
      <c r="AJ92" s="192" t="s">
        <v>274</v>
      </c>
      <c r="AK92" s="190" t="s">
        <v>274</v>
      </c>
      <c r="AL92" s="192" t="s">
        <v>274</v>
      </c>
      <c r="AM92" s="190" t="s">
        <v>274</v>
      </c>
      <c r="AN92" s="192" t="s">
        <v>274</v>
      </c>
      <c r="AO92" s="190" t="s">
        <v>274</v>
      </c>
      <c r="AP92" s="192" t="s">
        <v>274</v>
      </c>
      <c r="AQ92" s="190" t="s">
        <v>274</v>
      </c>
      <c r="AR92" s="192" t="s">
        <v>274</v>
      </c>
      <c r="AS92" s="190" t="s">
        <v>274</v>
      </c>
      <c r="AT92" s="192" t="s">
        <v>274</v>
      </c>
      <c r="AU92" s="190" t="s">
        <v>274</v>
      </c>
      <c r="AV92" s="192" t="s">
        <v>274</v>
      </c>
      <c r="AW92" s="190" t="s">
        <v>274</v>
      </c>
      <c r="AX92" s="192" t="s">
        <v>274</v>
      </c>
      <c r="AY92" s="190" t="s">
        <v>274</v>
      </c>
      <c r="AZ92" s="192" t="s">
        <v>274</v>
      </c>
      <c r="BA92" s="190" t="s">
        <v>274</v>
      </c>
      <c r="BB92" s="467"/>
    </row>
    <row r="93" spans="1:54" ht="20.25" customHeight="1" x14ac:dyDescent="0.25">
      <c r="A93" s="463"/>
      <c r="B93" s="464"/>
      <c r="C93" s="465"/>
      <c r="D93" s="262" t="s">
        <v>43</v>
      </c>
      <c r="E93" s="365">
        <f>E63</f>
        <v>122136.1</v>
      </c>
      <c r="F93" s="365">
        <f>F63</f>
        <v>36579.800000000003</v>
      </c>
      <c r="G93" s="329">
        <f t="shared" si="13"/>
        <v>0.29950031153770262</v>
      </c>
      <c r="H93" s="192" t="s">
        <v>274</v>
      </c>
      <c r="I93" s="190" t="s">
        <v>274</v>
      </c>
      <c r="J93" s="192" t="s">
        <v>274</v>
      </c>
      <c r="K93" s="190" t="s">
        <v>274</v>
      </c>
      <c r="L93" s="192" t="s">
        <v>274</v>
      </c>
      <c r="M93" s="190" t="s">
        <v>274</v>
      </c>
      <c r="N93" s="192" t="s">
        <v>274</v>
      </c>
      <c r="O93" s="190" t="s">
        <v>274</v>
      </c>
      <c r="P93" s="192" t="s">
        <v>274</v>
      </c>
      <c r="Q93" s="190" t="s">
        <v>274</v>
      </c>
      <c r="R93" s="192" t="s">
        <v>274</v>
      </c>
      <c r="S93" s="190" t="s">
        <v>274</v>
      </c>
      <c r="T93" s="192" t="s">
        <v>274</v>
      </c>
      <c r="U93" s="190" t="s">
        <v>274</v>
      </c>
      <c r="V93" s="192" t="s">
        <v>274</v>
      </c>
      <c r="W93" s="190" t="s">
        <v>274</v>
      </c>
      <c r="X93" s="192" t="s">
        <v>274</v>
      </c>
      <c r="Y93" s="190" t="s">
        <v>274</v>
      </c>
      <c r="Z93" s="192" t="s">
        <v>274</v>
      </c>
      <c r="AA93" s="190" t="s">
        <v>274</v>
      </c>
      <c r="AB93" s="192" t="s">
        <v>274</v>
      </c>
      <c r="AC93" s="190" t="s">
        <v>274</v>
      </c>
      <c r="AD93" s="192" t="s">
        <v>274</v>
      </c>
      <c r="AE93" s="190" t="s">
        <v>274</v>
      </c>
      <c r="AF93" s="192" t="s">
        <v>274</v>
      </c>
      <c r="AG93" s="190" t="s">
        <v>274</v>
      </c>
      <c r="AH93" s="192" t="s">
        <v>274</v>
      </c>
      <c r="AI93" s="190" t="s">
        <v>274</v>
      </c>
      <c r="AJ93" s="192" t="s">
        <v>274</v>
      </c>
      <c r="AK93" s="190" t="s">
        <v>274</v>
      </c>
      <c r="AL93" s="192" t="s">
        <v>274</v>
      </c>
      <c r="AM93" s="190" t="s">
        <v>274</v>
      </c>
      <c r="AN93" s="192" t="s">
        <v>274</v>
      </c>
      <c r="AO93" s="190" t="s">
        <v>274</v>
      </c>
      <c r="AP93" s="192" t="s">
        <v>274</v>
      </c>
      <c r="AQ93" s="190" t="s">
        <v>274</v>
      </c>
      <c r="AR93" s="192" t="s">
        <v>274</v>
      </c>
      <c r="AS93" s="190" t="s">
        <v>274</v>
      </c>
      <c r="AT93" s="192" t="s">
        <v>274</v>
      </c>
      <c r="AU93" s="190" t="s">
        <v>274</v>
      </c>
      <c r="AV93" s="192" t="s">
        <v>274</v>
      </c>
      <c r="AW93" s="190" t="s">
        <v>274</v>
      </c>
      <c r="AX93" s="192" t="s">
        <v>274</v>
      </c>
      <c r="AY93" s="190" t="s">
        <v>274</v>
      </c>
      <c r="AZ93" s="192" t="s">
        <v>274</v>
      </c>
      <c r="BA93" s="190" t="s">
        <v>274</v>
      </c>
      <c r="BB93" s="467"/>
    </row>
    <row r="94" spans="1:54" ht="31.15" hidden="1" customHeight="1" x14ac:dyDescent="0.25">
      <c r="A94" s="463"/>
      <c r="B94" s="464"/>
      <c r="C94" s="465"/>
      <c r="D94" s="263" t="s">
        <v>267</v>
      </c>
      <c r="E94" s="365"/>
      <c r="F94" s="365"/>
      <c r="G94" s="165"/>
      <c r="H94" s="179"/>
      <c r="I94" s="179"/>
      <c r="J94" s="226"/>
      <c r="K94" s="179"/>
      <c r="L94" s="179"/>
      <c r="M94" s="178"/>
      <c r="N94" s="179"/>
      <c r="O94" s="179"/>
      <c r="P94" s="178"/>
      <c r="Q94" s="179"/>
      <c r="R94" s="179"/>
      <c r="S94" s="178"/>
      <c r="T94" s="179"/>
      <c r="U94" s="185"/>
      <c r="V94" s="178"/>
      <c r="W94" s="179"/>
      <c r="X94" s="179"/>
      <c r="Y94" s="178"/>
      <c r="Z94" s="179"/>
      <c r="AA94" s="181"/>
      <c r="AB94" s="183"/>
      <c r="AC94" s="226"/>
      <c r="AD94" s="186"/>
      <c r="AE94" s="179"/>
      <c r="AF94" s="181"/>
      <c r="AG94" s="183"/>
      <c r="AH94" s="226"/>
      <c r="AI94" s="186"/>
      <c r="AJ94" s="179"/>
      <c r="AK94" s="181"/>
      <c r="AL94" s="183"/>
      <c r="AM94" s="226"/>
      <c r="AN94" s="186"/>
      <c r="AO94" s="179"/>
      <c r="AP94" s="181"/>
      <c r="AQ94" s="183"/>
      <c r="AR94" s="226"/>
      <c r="AS94" s="178"/>
      <c r="AT94" s="179"/>
      <c r="AU94" s="185"/>
      <c r="AV94" s="186"/>
      <c r="AW94" s="226"/>
      <c r="AX94" s="178"/>
      <c r="AY94" s="178"/>
      <c r="AZ94" s="226"/>
      <c r="BA94" s="186"/>
      <c r="BB94" s="467"/>
    </row>
    <row r="95" spans="1:54" ht="21" customHeight="1" x14ac:dyDescent="0.25">
      <c r="A95" s="568" t="s">
        <v>335</v>
      </c>
      <c r="B95" s="568"/>
      <c r="C95" s="568"/>
      <c r="D95" s="220" t="s">
        <v>41</v>
      </c>
      <c r="E95" s="379">
        <f>E96+E97+E98</f>
        <v>22280.9</v>
      </c>
      <c r="F95" s="379">
        <f>F96+F97+F98</f>
        <v>6894.9</v>
      </c>
      <c r="G95" s="328">
        <f>F95/E95</f>
        <v>0.30945338832811958</v>
      </c>
      <c r="H95" s="192" t="s">
        <v>274</v>
      </c>
      <c r="I95" s="190" t="s">
        <v>274</v>
      </c>
      <c r="J95" s="192" t="s">
        <v>274</v>
      </c>
      <c r="K95" s="190" t="s">
        <v>274</v>
      </c>
      <c r="L95" s="192" t="s">
        <v>274</v>
      </c>
      <c r="M95" s="190" t="s">
        <v>274</v>
      </c>
      <c r="N95" s="192" t="s">
        <v>274</v>
      </c>
      <c r="O95" s="190" t="s">
        <v>274</v>
      </c>
      <c r="P95" s="192" t="s">
        <v>274</v>
      </c>
      <c r="Q95" s="190" t="s">
        <v>274</v>
      </c>
      <c r="R95" s="192" t="s">
        <v>274</v>
      </c>
      <c r="S95" s="190" t="s">
        <v>274</v>
      </c>
      <c r="T95" s="192" t="s">
        <v>274</v>
      </c>
      <c r="U95" s="190" t="s">
        <v>274</v>
      </c>
      <c r="V95" s="192" t="s">
        <v>274</v>
      </c>
      <c r="W95" s="190" t="s">
        <v>274</v>
      </c>
      <c r="X95" s="192" t="s">
        <v>274</v>
      </c>
      <c r="Y95" s="190" t="s">
        <v>274</v>
      </c>
      <c r="Z95" s="192" t="s">
        <v>274</v>
      </c>
      <c r="AA95" s="190" t="s">
        <v>274</v>
      </c>
      <c r="AB95" s="192" t="s">
        <v>274</v>
      </c>
      <c r="AC95" s="190" t="s">
        <v>274</v>
      </c>
      <c r="AD95" s="192" t="s">
        <v>274</v>
      </c>
      <c r="AE95" s="190" t="s">
        <v>274</v>
      </c>
      <c r="AF95" s="192" t="s">
        <v>274</v>
      </c>
      <c r="AG95" s="190" t="s">
        <v>274</v>
      </c>
      <c r="AH95" s="192" t="s">
        <v>274</v>
      </c>
      <c r="AI95" s="190" t="s">
        <v>274</v>
      </c>
      <c r="AJ95" s="192" t="s">
        <v>274</v>
      </c>
      <c r="AK95" s="190" t="s">
        <v>274</v>
      </c>
      <c r="AL95" s="192" t="s">
        <v>274</v>
      </c>
      <c r="AM95" s="190" t="s">
        <v>274</v>
      </c>
      <c r="AN95" s="192" t="s">
        <v>274</v>
      </c>
      <c r="AO95" s="190" t="s">
        <v>274</v>
      </c>
      <c r="AP95" s="192" t="s">
        <v>274</v>
      </c>
      <c r="AQ95" s="190" t="s">
        <v>274</v>
      </c>
      <c r="AR95" s="192" t="s">
        <v>274</v>
      </c>
      <c r="AS95" s="190" t="s">
        <v>274</v>
      </c>
      <c r="AT95" s="192" t="s">
        <v>274</v>
      </c>
      <c r="AU95" s="190" t="s">
        <v>274</v>
      </c>
      <c r="AV95" s="192" t="s">
        <v>274</v>
      </c>
      <c r="AW95" s="190" t="s">
        <v>274</v>
      </c>
      <c r="AX95" s="192" t="s">
        <v>274</v>
      </c>
      <c r="AY95" s="190" t="s">
        <v>274</v>
      </c>
      <c r="AZ95" s="192" t="s">
        <v>274</v>
      </c>
      <c r="BA95" s="190" t="s">
        <v>274</v>
      </c>
      <c r="BB95" s="466"/>
    </row>
    <row r="96" spans="1:54" ht="35.25" customHeight="1" x14ac:dyDescent="0.25">
      <c r="A96" s="568"/>
      <c r="B96" s="568"/>
      <c r="C96" s="568"/>
      <c r="D96" s="259" t="s">
        <v>37</v>
      </c>
      <c r="E96" s="365"/>
      <c r="F96" s="365"/>
      <c r="G96" s="329" t="e">
        <f t="shared" ref="G96:G98" si="14">F96/E96</f>
        <v>#DIV/0!</v>
      </c>
      <c r="H96" s="192" t="s">
        <v>274</v>
      </c>
      <c r="I96" s="190" t="s">
        <v>274</v>
      </c>
      <c r="J96" s="192" t="s">
        <v>274</v>
      </c>
      <c r="K96" s="190" t="s">
        <v>274</v>
      </c>
      <c r="L96" s="192" t="s">
        <v>274</v>
      </c>
      <c r="M96" s="190" t="s">
        <v>274</v>
      </c>
      <c r="N96" s="192" t="s">
        <v>274</v>
      </c>
      <c r="O96" s="190" t="s">
        <v>274</v>
      </c>
      <c r="P96" s="192" t="s">
        <v>274</v>
      </c>
      <c r="Q96" s="190" t="s">
        <v>274</v>
      </c>
      <c r="R96" s="192" t="s">
        <v>274</v>
      </c>
      <c r="S96" s="190" t="s">
        <v>274</v>
      </c>
      <c r="T96" s="192" t="s">
        <v>274</v>
      </c>
      <c r="U96" s="190" t="s">
        <v>274</v>
      </c>
      <c r="V96" s="192" t="s">
        <v>274</v>
      </c>
      <c r="W96" s="190" t="s">
        <v>274</v>
      </c>
      <c r="X96" s="192" t="s">
        <v>274</v>
      </c>
      <c r="Y96" s="190" t="s">
        <v>274</v>
      </c>
      <c r="Z96" s="192" t="s">
        <v>274</v>
      </c>
      <c r="AA96" s="190" t="s">
        <v>274</v>
      </c>
      <c r="AB96" s="192" t="s">
        <v>274</v>
      </c>
      <c r="AC96" s="190" t="s">
        <v>274</v>
      </c>
      <c r="AD96" s="192" t="s">
        <v>274</v>
      </c>
      <c r="AE96" s="190" t="s">
        <v>274</v>
      </c>
      <c r="AF96" s="192" t="s">
        <v>274</v>
      </c>
      <c r="AG96" s="190" t="s">
        <v>274</v>
      </c>
      <c r="AH96" s="192" t="s">
        <v>274</v>
      </c>
      <c r="AI96" s="190" t="s">
        <v>274</v>
      </c>
      <c r="AJ96" s="192" t="s">
        <v>274</v>
      </c>
      <c r="AK96" s="190" t="s">
        <v>274</v>
      </c>
      <c r="AL96" s="192" t="s">
        <v>274</v>
      </c>
      <c r="AM96" s="190" t="s">
        <v>274</v>
      </c>
      <c r="AN96" s="192" t="s">
        <v>274</v>
      </c>
      <c r="AO96" s="190" t="s">
        <v>274</v>
      </c>
      <c r="AP96" s="192" t="s">
        <v>274</v>
      </c>
      <c r="AQ96" s="190" t="s">
        <v>274</v>
      </c>
      <c r="AR96" s="192" t="s">
        <v>274</v>
      </c>
      <c r="AS96" s="190" t="s">
        <v>274</v>
      </c>
      <c r="AT96" s="192" t="s">
        <v>274</v>
      </c>
      <c r="AU96" s="190" t="s">
        <v>274</v>
      </c>
      <c r="AV96" s="192" t="s">
        <v>274</v>
      </c>
      <c r="AW96" s="190" t="s">
        <v>274</v>
      </c>
      <c r="AX96" s="192" t="s">
        <v>274</v>
      </c>
      <c r="AY96" s="190" t="s">
        <v>274</v>
      </c>
      <c r="AZ96" s="192" t="s">
        <v>274</v>
      </c>
      <c r="BA96" s="190" t="s">
        <v>274</v>
      </c>
      <c r="BB96" s="467"/>
    </row>
    <row r="97" spans="1:54" ht="31.15" customHeight="1" x14ac:dyDescent="0.25">
      <c r="A97" s="568"/>
      <c r="B97" s="568"/>
      <c r="C97" s="568"/>
      <c r="D97" s="259" t="s">
        <v>2</v>
      </c>
      <c r="E97" s="365"/>
      <c r="F97" s="365"/>
      <c r="G97" s="329" t="e">
        <f t="shared" si="14"/>
        <v>#DIV/0!</v>
      </c>
      <c r="H97" s="192" t="s">
        <v>274</v>
      </c>
      <c r="I97" s="190" t="s">
        <v>274</v>
      </c>
      <c r="J97" s="192" t="s">
        <v>274</v>
      </c>
      <c r="K97" s="190" t="s">
        <v>274</v>
      </c>
      <c r="L97" s="192" t="s">
        <v>274</v>
      </c>
      <c r="M97" s="190" t="s">
        <v>274</v>
      </c>
      <c r="N97" s="192" t="s">
        <v>274</v>
      </c>
      <c r="O97" s="190" t="s">
        <v>274</v>
      </c>
      <c r="P97" s="192" t="s">
        <v>274</v>
      </c>
      <c r="Q97" s="190" t="s">
        <v>274</v>
      </c>
      <c r="R97" s="192" t="s">
        <v>274</v>
      </c>
      <c r="S97" s="190" t="s">
        <v>274</v>
      </c>
      <c r="T97" s="192" t="s">
        <v>274</v>
      </c>
      <c r="U97" s="190" t="s">
        <v>274</v>
      </c>
      <c r="V97" s="192" t="s">
        <v>274</v>
      </c>
      <c r="W97" s="190" t="s">
        <v>274</v>
      </c>
      <c r="X97" s="192" t="s">
        <v>274</v>
      </c>
      <c r="Y97" s="190" t="s">
        <v>274</v>
      </c>
      <c r="Z97" s="192" t="s">
        <v>274</v>
      </c>
      <c r="AA97" s="190" t="s">
        <v>274</v>
      </c>
      <c r="AB97" s="192" t="s">
        <v>274</v>
      </c>
      <c r="AC97" s="190" t="s">
        <v>274</v>
      </c>
      <c r="AD97" s="192" t="s">
        <v>274</v>
      </c>
      <c r="AE97" s="190" t="s">
        <v>274</v>
      </c>
      <c r="AF97" s="192" t="s">
        <v>274</v>
      </c>
      <c r="AG97" s="190" t="s">
        <v>274</v>
      </c>
      <c r="AH97" s="192" t="s">
        <v>274</v>
      </c>
      <c r="AI97" s="190" t="s">
        <v>274</v>
      </c>
      <c r="AJ97" s="192" t="s">
        <v>274</v>
      </c>
      <c r="AK97" s="190" t="s">
        <v>274</v>
      </c>
      <c r="AL97" s="192" t="s">
        <v>274</v>
      </c>
      <c r="AM97" s="190" t="s">
        <v>274</v>
      </c>
      <c r="AN97" s="192" t="s">
        <v>274</v>
      </c>
      <c r="AO97" s="190" t="s">
        <v>274</v>
      </c>
      <c r="AP97" s="192" t="s">
        <v>274</v>
      </c>
      <c r="AQ97" s="190" t="s">
        <v>274</v>
      </c>
      <c r="AR97" s="192" t="s">
        <v>274</v>
      </c>
      <c r="AS97" s="190" t="s">
        <v>274</v>
      </c>
      <c r="AT97" s="192" t="s">
        <v>274</v>
      </c>
      <c r="AU97" s="190" t="s">
        <v>274</v>
      </c>
      <c r="AV97" s="192" t="s">
        <v>274</v>
      </c>
      <c r="AW97" s="190" t="s">
        <v>274</v>
      </c>
      <c r="AX97" s="192" t="s">
        <v>274</v>
      </c>
      <c r="AY97" s="190" t="s">
        <v>274</v>
      </c>
      <c r="AZ97" s="192" t="s">
        <v>274</v>
      </c>
      <c r="BA97" s="190" t="s">
        <v>274</v>
      </c>
      <c r="BB97" s="467"/>
    </row>
    <row r="98" spans="1:54" ht="24.75" customHeight="1" x14ac:dyDescent="0.25">
      <c r="A98" s="568"/>
      <c r="B98" s="568"/>
      <c r="C98" s="568"/>
      <c r="D98" s="262" t="s">
        <v>43</v>
      </c>
      <c r="E98" s="365">
        <f>E69</f>
        <v>22280.9</v>
      </c>
      <c r="F98" s="365">
        <f>F69</f>
        <v>6894.9</v>
      </c>
      <c r="G98" s="329">
        <f t="shared" si="14"/>
        <v>0.30945338832811958</v>
      </c>
      <c r="H98" s="192" t="s">
        <v>274</v>
      </c>
      <c r="I98" s="190" t="s">
        <v>274</v>
      </c>
      <c r="J98" s="192" t="s">
        <v>274</v>
      </c>
      <c r="K98" s="190" t="s">
        <v>274</v>
      </c>
      <c r="L98" s="192" t="s">
        <v>274</v>
      </c>
      <c r="M98" s="190" t="s">
        <v>274</v>
      </c>
      <c r="N98" s="192" t="s">
        <v>274</v>
      </c>
      <c r="O98" s="190" t="s">
        <v>274</v>
      </c>
      <c r="P98" s="192" t="s">
        <v>274</v>
      </c>
      <c r="Q98" s="190" t="s">
        <v>274</v>
      </c>
      <c r="R98" s="192" t="s">
        <v>274</v>
      </c>
      <c r="S98" s="190" t="s">
        <v>274</v>
      </c>
      <c r="T98" s="192" t="s">
        <v>274</v>
      </c>
      <c r="U98" s="190" t="s">
        <v>274</v>
      </c>
      <c r="V98" s="192" t="s">
        <v>274</v>
      </c>
      <c r="W98" s="190" t="s">
        <v>274</v>
      </c>
      <c r="X98" s="192" t="s">
        <v>274</v>
      </c>
      <c r="Y98" s="190" t="s">
        <v>274</v>
      </c>
      <c r="Z98" s="192" t="s">
        <v>274</v>
      </c>
      <c r="AA98" s="190" t="s">
        <v>274</v>
      </c>
      <c r="AB98" s="192" t="s">
        <v>274</v>
      </c>
      <c r="AC98" s="190" t="s">
        <v>274</v>
      </c>
      <c r="AD98" s="192" t="s">
        <v>274</v>
      </c>
      <c r="AE98" s="190" t="s">
        <v>274</v>
      </c>
      <c r="AF98" s="192" t="s">
        <v>274</v>
      </c>
      <c r="AG98" s="190" t="s">
        <v>274</v>
      </c>
      <c r="AH98" s="192" t="s">
        <v>274</v>
      </c>
      <c r="AI98" s="190" t="s">
        <v>274</v>
      </c>
      <c r="AJ98" s="192" t="s">
        <v>274</v>
      </c>
      <c r="AK98" s="190" t="s">
        <v>274</v>
      </c>
      <c r="AL98" s="192" t="s">
        <v>274</v>
      </c>
      <c r="AM98" s="190" t="s">
        <v>274</v>
      </c>
      <c r="AN98" s="192" t="s">
        <v>274</v>
      </c>
      <c r="AO98" s="190" t="s">
        <v>274</v>
      </c>
      <c r="AP98" s="192" t="s">
        <v>274</v>
      </c>
      <c r="AQ98" s="190" t="s">
        <v>274</v>
      </c>
      <c r="AR98" s="192" t="s">
        <v>274</v>
      </c>
      <c r="AS98" s="190" t="s">
        <v>274</v>
      </c>
      <c r="AT98" s="192" t="s">
        <v>274</v>
      </c>
      <c r="AU98" s="190" t="s">
        <v>274</v>
      </c>
      <c r="AV98" s="192" t="s">
        <v>274</v>
      </c>
      <c r="AW98" s="190" t="s">
        <v>274</v>
      </c>
      <c r="AX98" s="192" t="s">
        <v>274</v>
      </c>
      <c r="AY98" s="190" t="s">
        <v>274</v>
      </c>
      <c r="AZ98" s="192" t="s">
        <v>274</v>
      </c>
      <c r="BA98" s="190" t="s">
        <v>274</v>
      </c>
      <c r="BB98" s="467"/>
    </row>
    <row r="99" spans="1:54" ht="31.15" hidden="1" customHeight="1" x14ac:dyDescent="0.25">
      <c r="A99" s="568"/>
      <c r="B99" s="568"/>
      <c r="C99" s="568"/>
      <c r="D99" s="263" t="s">
        <v>267</v>
      </c>
      <c r="E99" s="365"/>
      <c r="F99" s="365"/>
      <c r="G99" s="165"/>
      <c r="H99" s="179"/>
      <c r="I99" s="179"/>
      <c r="J99" s="226"/>
      <c r="K99" s="179"/>
      <c r="L99" s="179"/>
      <c r="M99" s="178"/>
      <c r="N99" s="179"/>
      <c r="O99" s="179"/>
      <c r="P99" s="178"/>
      <c r="Q99" s="179"/>
      <c r="R99" s="179"/>
      <c r="S99" s="178"/>
      <c r="T99" s="179"/>
      <c r="U99" s="185"/>
      <c r="V99" s="178"/>
      <c r="W99" s="179"/>
      <c r="X99" s="179"/>
      <c r="Y99" s="178"/>
      <c r="Z99" s="179"/>
      <c r="AA99" s="181"/>
      <c r="AB99" s="183"/>
      <c r="AC99" s="226"/>
      <c r="AD99" s="186"/>
      <c r="AE99" s="179"/>
      <c r="AF99" s="181"/>
      <c r="AG99" s="183"/>
      <c r="AH99" s="226"/>
      <c r="AI99" s="186"/>
      <c r="AJ99" s="179"/>
      <c r="AK99" s="181"/>
      <c r="AL99" s="183"/>
      <c r="AM99" s="226"/>
      <c r="AN99" s="186"/>
      <c r="AO99" s="179"/>
      <c r="AP99" s="181"/>
      <c r="AQ99" s="183"/>
      <c r="AR99" s="226"/>
      <c r="AS99" s="178"/>
      <c r="AT99" s="179"/>
      <c r="AU99" s="185"/>
      <c r="AV99" s="186"/>
      <c r="AW99" s="226"/>
      <c r="AX99" s="178"/>
      <c r="AY99" s="178"/>
      <c r="AZ99" s="226"/>
      <c r="BA99" s="186"/>
      <c r="BB99" s="467"/>
    </row>
    <row r="100" spans="1:54" ht="21" customHeight="1" x14ac:dyDescent="0.25">
      <c r="A100" s="568" t="s">
        <v>336</v>
      </c>
      <c r="B100" s="568"/>
      <c r="C100" s="568"/>
      <c r="D100" s="220" t="s">
        <v>41</v>
      </c>
      <c r="E100" s="379">
        <f>E101+E102+E103</f>
        <v>41152.9</v>
      </c>
      <c r="F100" s="379">
        <f>F101+F102+F103</f>
        <v>9419.5</v>
      </c>
      <c r="G100" s="328">
        <f>F100/E100</f>
        <v>0.22889030906691873</v>
      </c>
      <c r="H100" s="192" t="s">
        <v>274</v>
      </c>
      <c r="I100" s="190" t="s">
        <v>274</v>
      </c>
      <c r="J100" s="192" t="s">
        <v>274</v>
      </c>
      <c r="K100" s="190" t="s">
        <v>274</v>
      </c>
      <c r="L100" s="192" t="s">
        <v>274</v>
      </c>
      <c r="M100" s="190" t="s">
        <v>274</v>
      </c>
      <c r="N100" s="192" t="s">
        <v>274</v>
      </c>
      <c r="O100" s="190" t="s">
        <v>274</v>
      </c>
      <c r="P100" s="192" t="s">
        <v>274</v>
      </c>
      <c r="Q100" s="190" t="s">
        <v>274</v>
      </c>
      <c r="R100" s="192" t="s">
        <v>274</v>
      </c>
      <c r="S100" s="190" t="s">
        <v>274</v>
      </c>
      <c r="T100" s="192" t="s">
        <v>274</v>
      </c>
      <c r="U100" s="190" t="s">
        <v>274</v>
      </c>
      <c r="V100" s="192" t="s">
        <v>274</v>
      </c>
      <c r="W100" s="190" t="s">
        <v>274</v>
      </c>
      <c r="X100" s="192" t="s">
        <v>274</v>
      </c>
      <c r="Y100" s="190" t="s">
        <v>274</v>
      </c>
      <c r="Z100" s="192" t="s">
        <v>274</v>
      </c>
      <c r="AA100" s="190" t="s">
        <v>274</v>
      </c>
      <c r="AB100" s="192" t="s">
        <v>274</v>
      </c>
      <c r="AC100" s="190" t="s">
        <v>274</v>
      </c>
      <c r="AD100" s="192" t="s">
        <v>274</v>
      </c>
      <c r="AE100" s="190" t="s">
        <v>274</v>
      </c>
      <c r="AF100" s="192" t="s">
        <v>274</v>
      </c>
      <c r="AG100" s="190" t="s">
        <v>274</v>
      </c>
      <c r="AH100" s="192" t="s">
        <v>274</v>
      </c>
      <c r="AI100" s="190" t="s">
        <v>274</v>
      </c>
      <c r="AJ100" s="192" t="s">
        <v>274</v>
      </c>
      <c r="AK100" s="190" t="s">
        <v>274</v>
      </c>
      <c r="AL100" s="192" t="s">
        <v>274</v>
      </c>
      <c r="AM100" s="190" t="s">
        <v>274</v>
      </c>
      <c r="AN100" s="192" t="s">
        <v>274</v>
      </c>
      <c r="AO100" s="190" t="s">
        <v>274</v>
      </c>
      <c r="AP100" s="192" t="s">
        <v>274</v>
      </c>
      <c r="AQ100" s="190" t="s">
        <v>274</v>
      </c>
      <c r="AR100" s="192" t="s">
        <v>274</v>
      </c>
      <c r="AS100" s="190" t="s">
        <v>274</v>
      </c>
      <c r="AT100" s="192" t="s">
        <v>274</v>
      </c>
      <c r="AU100" s="190" t="s">
        <v>274</v>
      </c>
      <c r="AV100" s="192" t="s">
        <v>274</v>
      </c>
      <c r="AW100" s="190" t="s">
        <v>274</v>
      </c>
      <c r="AX100" s="192" t="s">
        <v>274</v>
      </c>
      <c r="AY100" s="190" t="s">
        <v>274</v>
      </c>
      <c r="AZ100" s="192" t="s">
        <v>274</v>
      </c>
      <c r="BA100" s="190" t="s">
        <v>274</v>
      </c>
      <c r="BB100" s="466"/>
    </row>
    <row r="101" spans="1:54" ht="35.25" customHeight="1" x14ac:dyDescent="0.25">
      <c r="A101" s="568"/>
      <c r="B101" s="568"/>
      <c r="C101" s="568"/>
      <c r="D101" s="259" t="s">
        <v>37</v>
      </c>
      <c r="E101" s="365"/>
      <c r="F101" s="365"/>
      <c r="G101" s="329" t="e">
        <f t="shared" ref="G101:G103" si="15">F101/E101</f>
        <v>#DIV/0!</v>
      </c>
      <c r="H101" s="192" t="s">
        <v>274</v>
      </c>
      <c r="I101" s="190" t="s">
        <v>274</v>
      </c>
      <c r="J101" s="192" t="s">
        <v>274</v>
      </c>
      <c r="K101" s="190" t="s">
        <v>274</v>
      </c>
      <c r="L101" s="192" t="s">
        <v>274</v>
      </c>
      <c r="M101" s="190" t="s">
        <v>274</v>
      </c>
      <c r="N101" s="192" t="s">
        <v>274</v>
      </c>
      <c r="O101" s="190" t="s">
        <v>274</v>
      </c>
      <c r="P101" s="192" t="s">
        <v>274</v>
      </c>
      <c r="Q101" s="190" t="s">
        <v>274</v>
      </c>
      <c r="R101" s="192" t="s">
        <v>274</v>
      </c>
      <c r="S101" s="190" t="s">
        <v>274</v>
      </c>
      <c r="T101" s="192" t="s">
        <v>274</v>
      </c>
      <c r="U101" s="190" t="s">
        <v>274</v>
      </c>
      <c r="V101" s="192" t="s">
        <v>274</v>
      </c>
      <c r="W101" s="190" t="s">
        <v>274</v>
      </c>
      <c r="X101" s="192" t="s">
        <v>274</v>
      </c>
      <c r="Y101" s="190" t="s">
        <v>274</v>
      </c>
      <c r="Z101" s="192" t="s">
        <v>274</v>
      </c>
      <c r="AA101" s="190" t="s">
        <v>274</v>
      </c>
      <c r="AB101" s="192" t="s">
        <v>274</v>
      </c>
      <c r="AC101" s="190" t="s">
        <v>274</v>
      </c>
      <c r="AD101" s="192" t="s">
        <v>274</v>
      </c>
      <c r="AE101" s="190" t="s">
        <v>274</v>
      </c>
      <c r="AF101" s="192" t="s">
        <v>274</v>
      </c>
      <c r="AG101" s="190" t="s">
        <v>274</v>
      </c>
      <c r="AH101" s="192" t="s">
        <v>274</v>
      </c>
      <c r="AI101" s="190" t="s">
        <v>274</v>
      </c>
      <c r="AJ101" s="192" t="s">
        <v>274</v>
      </c>
      <c r="AK101" s="190" t="s">
        <v>274</v>
      </c>
      <c r="AL101" s="192" t="s">
        <v>274</v>
      </c>
      <c r="AM101" s="190" t="s">
        <v>274</v>
      </c>
      <c r="AN101" s="192" t="s">
        <v>274</v>
      </c>
      <c r="AO101" s="190" t="s">
        <v>274</v>
      </c>
      <c r="AP101" s="192" t="s">
        <v>274</v>
      </c>
      <c r="AQ101" s="190" t="s">
        <v>274</v>
      </c>
      <c r="AR101" s="192" t="s">
        <v>274</v>
      </c>
      <c r="AS101" s="190" t="s">
        <v>274</v>
      </c>
      <c r="AT101" s="192" t="s">
        <v>274</v>
      </c>
      <c r="AU101" s="190" t="s">
        <v>274</v>
      </c>
      <c r="AV101" s="192" t="s">
        <v>274</v>
      </c>
      <c r="AW101" s="190" t="s">
        <v>274</v>
      </c>
      <c r="AX101" s="192" t="s">
        <v>274</v>
      </c>
      <c r="AY101" s="190" t="s">
        <v>274</v>
      </c>
      <c r="AZ101" s="192" t="s">
        <v>274</v>
      </c>
      <c r="BA101" s="190" t="s">
        <v>274</v>
      </c>
      <c r="BB101" s="467"/>
    </row>
    <row r="102" spans="1:54" ht="31.15" customHeight="1" x14ac:dyDescent="0.25">
      <c r="A102" s="568"/>
      <c r="B102" s="568"/>
      <c r="C102" s="568"/>
      <c r="D102" s="259" t="s">
        <v>2</v>
      </c>
      <c r="E102" s="365"/>
      <c r="F102" s="365"/>
      <c r="G102" s="329" t="e">
        <f t="shared" si="15"/>
        <v>#DIV/0!</v>
      </c>
      <c r="H102" s="192" t="s">
        <v>274</v>
      </c>
      <c r="I102" s="190" t="s">
        <v>274</v>
      </c>
      <c r="J102" s="192" t="s">
        <v>274</v>
      </c>
      <c r="K102" s="190" t="s">
        <v>274</v>
      </c>
      <c r="L102" s="192" t="s">
        <v>274</v>
      </c>
      <c r="M102" s="190" t="s">
        <v>274</v>
      </c>
      <c r="N102" s="192" t="s">
        <v>274</v>
      </c>
      <c r="O102" s="190" t="s">
        <v>274</v>
      </c>
      <c r="P102" s="192" t="s">
        <v>274</v>
      </c>
      <c r="Q102" s="190" t="s">
        <v>274</v>
      </c>
      <c r="R102" s="192" t="s">
        <v>274</v>
      </c>
      <c r="S102" s="190" t="s">
        <v>274</v>
      </c>
      <c r="T102" s="192" t="s">
        <v>274</v>
      </c>
      <c r="U102" s="190" t="s">
        <v>274</v>
      </c>
      <c r="V102" s="192" t="s">
        <v>274</v>
      </c>
      <c r="W102" s="190" t="s">
        <v>274</v>
      </c>
      <c r="X102" s="192" t="s">
        <v>274</v>
      </c>
      <c r="Y102" s="190" t="s">
        <v>274</v>
      </c>
      <c r="Z102" s="192" t="s">
        <v>274</v>
      </c>
      <c r="AA102" s="190" t="s">
        <v>274</v>
      </c>
      <c r="AB102" s="192" t="s">
        <v>274</v>
      </c>
      <c r="AC102" s="190" t="s">
        <v>274</v>
      </c>
      <c r="AD102" s="192" t="s">
        <v>274</v>
      </c>
      <c r="AE102" s="190" t="s">
        <v>274</v>
      </c>
      <c r="AF102" s="192" t="s">
        <v>274</v>
      </c>
      <c r="AG102" s="190" t="s">
        <v>274</v>
      </c>
      <c r="AH102" s="192" t="s">
        <v>274</v>
      </c>
      <c r="AI102" s="190" t="s">
        <v>274</v>
      </c>
      <c r="AJ102" s="192" t="s">
        <v>274</v>
      </c>
      <c r="AK102" s="190" t="s">
        <v>274</v>
      </c>
      <c r="AL102" s="192" t="s">
        <v>274</v>
      </c>
      <c r="AM102" s="190" t="s">
        <v>274</v>
      </c>
      <c r="AN102" s="192" t="s">
        <v>274</v>
      </c>
      <c r="AO102" s="190" t="s">
        <v>274</v>
      </c>
      <c r="AP102" s="192" t="s">
        <v>274</v>
      </c>
      <c r="AQ102" s="190" t="s">
        <v>274</v>
      </c>
      <c r="AR102" s="192" t="s">
        <v>274</v>
      </c>
      <c r="AS102" s="190" t="s">
        <v>274</v>
      </c>
      <c r="AT102" s="192" t="s">
        <v>274</v>
      </c>
      <c r="AU102" s="190" t="s">
        <v>274</v>
      </c>
      <c r="AV102" s="192" t="s">
        <v>274</v>
      </c>
      <c r="AW102" s="190" t="s">
        <v>274</v>
      </c>
      <c r="AX102" s="192" t="s">
        <v>274</v>
      </c>
      <c r="AY102" s="190" t="s">
        <v>274</v>
      </c>
      <c r="AZ102" s="192" t="s">
        <v>274</v>
      </c>
      <c r="BA102" s="190" t="s">
        <v>274</v>
      </c>
      <c r="BB102" s="467"/>
    </row>
    <row r="103" spans="1:54" ht="24.75" customHeight="1" x14ac:dyDescent="0.25">
      <c r="A103" s="568"/>
      <c r="B103" s="568"/>
      <c r="C103" s="568"/>
      <c r="D103" s="262" t="s">
        <v>43</v>
      </c>
      <c r="E103" s="365">
        <f>E74</f>
        <v>41152.9</v>
      </c>
      <c r="F103" s="365">
        <f>F74</f>
        <v>9419.5</v>
      </c>
      <c r="G103" s="329">
        <f t="shared" si="15"/>
        <v>0.22889030906691873</v>
      </c>
      <c r="H103" s="192" t="s">
        <v>274</v>
      </c>
      <c r="I103" s="190" t="s">
        <v>274</v>
      </c>
      <c r="J103" s="192" t="s">
        <v>274</v>
      </c>
      <c r="K103" s="190" t="s">
        <v>274</v>
      </c>
      <c r="L103" s="192" t="s">
        <v>274</v>
      </c>
      <c r="M103" s="190" t="s">
        <v>274</v>
      </c>
      <c r="N103" s="192" t="s">
        <v>274</v>
      </c>
      <c r="O103" s="190" t="s">
        <v>274</v>
      </c>
      <c r="P103" s="192" t="s">
        <v>274</v>
      </c>
      <c r="Q103" s="190" t="s">
        <v>274</v>
      </c>
      <c r="R103" s="192" t="s">
        <v>274</v>
      </c>
      <c r="S103" s="190" t="s">
        <v>274</v>
      </c>
      <c r="T103" s="192" t="s">
        <v>274</v>
      </c>
      <c r="U103" s="190" t="s">
        <v>274</v>
      </c>
      <c r="V103" s="192" t="s">
        <v>274</v>
      </c>
      <c r="W103" s="190" t="s">
        <v>274</v>
      </c>
      <c r="X103" s="192" t="s">
        <v>274</v>
      </c>
      <c r="Y103" s="190" t="s">
        <v>274</v>
      </c>
      <c r="Z103" s="192" t="s">
        <v>274</v>
      </c>
      <c r="AA103" s="190" t="s">
        <v>274</v>
      </c>
      <c r="AB103" s="192" t="s">
        <v>274</v>
      </c>
      <c r="AC103" s="190" t="s">
        <v>274</v>
      </c>
      <c r="AD103" s="192" t="s">
        <v>274</v>
      </c>
      <c r="AE103" s="190" t="s">
        <v>274</v>
      </c>
      <c r="AF103" s="192" t="s">
        <v>274</v>
      </c>
      <c r="AG103" s="190" t="s">
        <v>274</v>
      </c>
      <c r="AH103" s="192" t="s">
        <v>274</v>
      </c>
      <c r="AI103" s="190" t="s">
        <v>274</v>
      </c>
      <c r="AJ103" s="192" t="s">
        <v>274</v>
      </c>
      <c r="AK103" s="190" t="s">
        <v>274</v>
      </c>
      <c r="AL103" s="192" t="s">
        <v>274</v>
      </c>
      <c r="AM103" s="190" t="s">
        <v>274</v>
      </c>
      <c r="AN103" s="192" t="s">
        <v>274</v>
      </c>
      <c r="AO103" s="190" t="s">
        <v>274</v>
      </c>
      <c r="AP103" s="192" t="s">
        <v>274</v>
      </c>
      <c r="AQ103" s="190" t="s">
        <v>274</v>
      </c>
      <c r="AR103" s="192" t="s">
        <v>274</v>
      </c>
      <c r="AS103" s="190" t="s">
        <v>274</v>
      </c>
      <c r="AT103" s="192" t="s">
        <v>274</v>
      </c>
      <c r="AU103" s="190" t="s">
        <v>274</v>
      </c>
      <c r="AV103" s="192" t="s">
        <v>274</v>
      </c>
      <c r="AW103" s="190" t="s">
        <v>274</v>
      </c>
      <c r="AX103" s="192" t="s">
        <v>274</v>
      </c>
      <c r="AY103" s="190" t="s">
        <v>274</v>
      </c>
      <c r="AZ103" s="192" t="s">
        <v>274</v>
      </c>
      <c r="BA103" s="190" t="s">
        <v>274</v>
      </c>
      <c r="BB103" s="467"/>
    </row>
    <row r="104" spans="1:54" ht="31.15" hidden="1" customHeight="1" x14ac:dyDescent="0.25">
      <c r="A104" s="568"/>
      <c r="B104" s="568"/>
      <c r="C104" s="568"/>
      <c r="D104" s="263" t="s">
        <v>267</v>
      </c>
      <c r="E104" s="179"/>
      <c r="F104" s="362"/>
      <c r="G104" s="165"/>
      <c r="H104" s="179"/>
      <c r="I104" s="179"/>
      <c r="J104" s="226"/>
      <c r="K104" s="179"/>
      <c r="L104" s="179"/>
      <c r="M104" s="178"/>
      <c r="N104" s="179"/>
      <c r="O104" s="179"/>
      <c r="P104" s="178"/>
      <c r="Q104" s="179"/>
      <c r="R104" s="179"/>
      <c r="S104" s="178"/>
      <c r="T104" s="179"/>
      <c r="U104" s="185"/>
      <c r="V104" s="178"/>
      <c r="W104" s="179"/>
      <c r="X104" s="179"/>
      <c r="Y104" s="178"/>
      <c r="Z104" s="179"/>
      <c r="AA104" s="181"/>
      <c r="AB104" s="183"/>
      <c r="AC104" s="226"/>
      <c r="AD104" s="186"/>
      <c r="AE104" s="179"/>
      <c r="AF104" s="181"/>
      <c r="AG104" s="183"/>
      <c r="AH104" s="226"/>
      <c r="AI104" s="186"/>
      <c r="AJ104" s="179"/>
      <c r="AK104" s="181"/>
      <c r="AL104" s="183"/>
      <c r="AM104" s="226"/>
      <c r="AN104" s="186"/>
      <c r="AO104" s="179"/>
      <c r="AP104" s="181"/>
      <c r="AQ104" s="183"/>
      <c r="AR104" s="226"/>
      <c r="AS104" s="178"/>
      <c r="AT104" s="179"/>
      <c r="AU104" s="185"/>
      <c r="AV104" s="186"/>
      <c r="AW104" s="226"/>
      <c r="AX104" s="178"/>
      <c r="AY104" s="178"/>
      <c r="AZ104" s="226"/>
      <c r="BA104" s="186"/>
      <c r="BB104" s="467"/>
    </row>
    <row r="105" spans="1:54" ht="21" customHeight="1" x14ac:dyDescent="0.25">
      <c r="A105" s="568" t="s">
        <v>354</v>
      </c>
      <c r="B105" s="568"/>
      <c r="C105" s="568"/>
      <c r="D105" s="220" t="s">
        <v>41</v>
      </c>
      <c r="E105" s="379">
        <f>E106+E107+E108</f>
        <v>695.9</v>
      </c>
      <c r="F105" s="379">
        <f>F106+F107+F108</f>
        <v>0</v>
      </c>
      <c r="G105" s="328">
        <f>F105/E105</f>
        <v>0</v>
      </c>
      <c r="H105" s="192" t="s">
        <v>274</v>
      </c>
      <c r="I105" s="190" t="s">
        <v>274</v>
      </c>
      <c r="J105" s="192" t="s">
        <v>274</v>
      </c>
      <c r="K105" s="190" t="s">
        <v>274</v>
      </c>
      <c r="L105" s="192" t="s">
        <v>274</v>
      </c>
      <c r="M105" s="190" t="s">
        <v>274</v>
      </c>
      <c r="N105" s="192" t="s">
        <v>274</v>
      </c>
      <c r="O105" s="190" t="s">
        <v>274</v>
      </c>
      <c r="P105" s="192" t="s">
        <v>274</v>
      </c>
      <c r="Q105" s="190" t="s">
        <v>274</v>
      </c>
      <c r="R105" s="192" t="s">
        <v>274</v>
      </c>
      <c r="S105" s="190" t="s">
        <v>274</v>
      </c>
      <c r="T105" s="192" t="s">
        <v>274</v>
      </c>
      <c r="U105" s="190" t="s">
        <v>274</v>
      </c>
      <c r="V105" s="192" t="s">
        <v>274</v>
      </c>
      <c r="W105" s="190" t="s">
        <v>274</v>
      </c>
      <c r="X105" s="192" t="s">
        <v>274</v>
      </c>
      <c r="Y105" s="190" t="s">
        <v>274</v>
      </c>
      <c r="Z105" s="192" t="s">
        <v>274</v>
      </c>
      <c r="AA105" s="190" t="s">
        <v>274</v>
      </c>
      <c r="AB105" s="192" t="s">
        <v>274</v>
      </c>
      <c r="AC105" s="190" t="s">
        <v>274</v>
      </c>
      <c r="AD105" s="192" t="s">
        <v>274</v>
      </c>
      <c r="AE105" s="190" t="s">
        <v>274</v>
      </c>
      <c r="AF105" s="192" t="s">
        <v>274</v>
      </c>
      <c r="AG105" s="190" t="s">
        <v>274</v>
      </c>
      <c r="AH105" s="192" t="s">
        <v>274</v>
      </c>
      <c r="AI105" s="190" t="s">
        <v>274</v>
      </c>
      <c r="AJ105" s="192" t="s">
        <v>274</v>
      </c>
      <c r="AK105" s="190" t="s">
        <v>274</v>
      </c>
      <c r="AL105" s="192" t="s">
        <v>274</v>
      </c>
      <c r="AM105" s="190" t="s">
        <v>274</v>
      </c>
      <c r="AN105" s="192" t="s">
        <v>274</v>
      </c>
      <c r="AO105" s="190" t="s">
        <v>274</v>
      </c>
      <c r="AP105" s="192" t="s">
        <v>274</v>
      </c>
      <c r="AQ105" s="190" t="s">
        <v>274</v>
      </c>
      <c r="AR105" s="192" t="s">
        <v>274</v>
      </c>
      <c r="AS105" s="190" t="s">
        <v>274</v>
      </c>
      <c r="AT105" s="192" t="s">
        <v>274</v>
      </c>
      <c r="AU105" s="190" t="s">
        <v>274</v>
      </c>
      <c r="AV105" s="192" t="s">
        <v>274</v>
      </c>
      <c r="AW105" s="190" t="s">
        <v>274</v>
      </c>
      <c r="AX105" s="192" t="s">
        <v>274</v>
      </c>
      <c r="AY105" s="190" t="s">
        <v>274</v>
      </c>
      <c r="AZ105" s="192" t="s">
        <v>274</v>
      </c>
      <c r="BA105" s="190" t="s">
        <v>274</v>
      </c>
      <c r="BB105" s="404"/>
    </row>
    <row r="106" spans="1:54" ht="35.25" customHeight="1" x14ac:dyDescent="0.25">
      <c r="A106" s="568"/>
      <c r="B106" s="568"/>
      <c r="C106" s="568"/>
      <c r="D106" s="259" t="s">
        <v>37</v>
      </c>
      <c r="E106" s="365"/>
      <c r="F106" s="365"/>
      <c r="G106" s="329" t="e">
        <f t="shared" ref="G106:G108" si="16">F106/E106</f>
        <v>#DIV/0!</v>
      </c>
      <c r="H106" s="192" t="s">
        <v>274</v>
      </c>
      <c r="I106" s="190" t="s">
        <v>274</v>
      </c>
      <c r="J106" s="192" t="s">
        <v>274</v>
      </c>
      <c r="K106" s="190" t="s">
        <v>274</v>
      </c>
      <c r="L106" s="192" t="s">
        <v>274</v>
      </c>
      <c r="M106" s="190" t="s">
        <v>274</v>
      </c>
      <c r="N106" s="192" t="s">
        <v>274</v>
      </c>
      <c r="O106" s="190" t="s">
        <v>274</v>
      </c>
      <c r="P106" s="192" t="s">
        <v>274</v>
      </c>
      <c r="Q106" s="190" t="s">
        <v>274</v>
      </c>
      <c r="R106" s="192" t="s">
        <v>274</v>
      </c>
      <c r="S106" s="190" t="s">
        <v>274</v>
      </c>
      <c r="T106" s="192" t="s">
        <v>274</v>
      </c>
      <c r="U106" s="190" t="s">
        <v>274</v>
      </c>
      <c r="V106" s="192" t="s">
        <v>274</v>
      </c>
      <c r="W106" s="190" t="s">
        <v>274</v>
      </c>
      <c r="X106" s="192" t="s">
        <v>274</v>
      </c>
      <c r="Y106" s="190" t="s">
        <v>274</v>
      </c>
      <c r="Z106" s="192" t="s">
        <v>274</v>
      </c>
      <c r="AA106" s="190" t="s">
        <v>274</v>
      </c>
      <c r="AB106" s="192" t="s">
        <v>274</v>
      </c>
      <c r="AC106" s="190" t="s">
        <v>274</v>
      </c>
      <c r="AD106" s="192" t="s">
        <v>274</v>
      </c>
      <c r="AE106" s="190" t="s">
        <v>274</v>
      </c>
      <c r="AF106" s="192" t="s">
        <v>274</v>
      </c>
      <c r="AG106" s="190" t="s">
        <v>274</v>
      </c>
      <c r="AH106" s="192" t="s">
        <v>274</v>
      </c>
      <c r="AI106" s="190" t="s">
        <v>274</v>
      </c>
      <c r="AJ106" s="192" t="s">
        <v>274</v>
      </c>
      <c r="AK106" s="190" t="s">
        <v>274</v>
      </c>
      <c r="AL106" s="192" t="s">
        <v>274</v>
      </c>
      <c r="AM106" s="190" t="s">
        <v>274</v>
      </c>
      <c r="AN106" s="192" t="s">
        <v>274</v>
      </c>
      <c r="AO106" s="190" t="s">
        <v>274</v>
      </c>
      <c r="AP106" s="192" t="s">
        <v>274</v>
      </c>
      <c r="AQ106" s="190" t="s">
        <v>274</v>
      </c>
      <c r="AR106" s="192" t="s">
        <v>274</v>
      </c>
      <c r="AS106" s="190" t="s">
        <v>274</v>
      </c>
      <c r="AT106" s="192" t="s">
        <v>274</v>
      </c>
      <c r="AU106" s="190" t="s">
        <v>274</v>
      </c>
      <c r="AV106" s="192" t="s">
        <v>274</v>
      </c>
      <c r="AW106" s="190" t="s">
        <v>274</v>
      </c>
      <c r="AX106" s="192" t="s">
        <v>274</v>
      </c>
      <c r="AY106" s="190" t="s">
        <v>274</v>
      </c>
      <c r="AZ106" s="192" t="s">
        <v>274</v>
      </c>
      <c r="BA106" s="190" t="s">
        <v>274</v>
      </c>
      <c r="BB106" s="404"/>
    </row>
    <row r="107" spans="1:54" ht="31.15" customHeight="1" x14ac:dyDescent="0.25">
      <c r="A107" s="568"/>
      <c r="B107" s="568"/>
      <c r="C107" s="568"/>
      <c r="D107" s="259" t="s">
        <v>2</v>
      </c>
      <c r="E107" s="365"/>
      <c r="F107" s="365"/>
      <c r="G107" s="329" t="e">
        <f t="shared" si="16"/>
        <v>#DIV/0!</v>
      </c>
      <c r="H107" s="192" t="s">
        <v>274</v>
      </c>
      <c r="I107" s="190" t="s">
        <v>274</v>
      </c>
      <c r="J107" s="192" t="s">
        <v>274</v>
      </c>
      <c r="K107" s="190" t="s">
        <v>274</v>
      </c>
      <c r="L107" s="192" t="s">
        <v>274</v>
      </c>
      <c r="M107" s="190" t="s">
        <v>274</v>
      </c>
      <c r="N107" s="192" t="s">
        <v>274</v>
      </c>
      <c r="O107" s="190" t="s">
        <v>274</v>
      </c>
      <c r="P107" s="192" t="s">
        <v>274</v>
      </c>
      <c r="Q107" s="190" t="s">
        <v>274</v>
      </c>
      <c r="R107" s="192" t="s">
        <v>274</v>
      </c>
      <c r="S107" s="190" t="s">
        <v>274</v>
      </c>
      <c r="T107" s="192" t="s">
        <v>274</v>
      </c>
      <c r="U107" s="190" t="s">
        <v>274</v>
      </c>
      <c r="V107" s="192" t="s">
        <v>274</v>
      </c>
      <c r="W107" s="190" t="s">
        <v>274</v>
      </c>
      <c r="X107" s="192" t="s">
        <v>274</v>
      </c>
      <c r="Y107" s="190" t="s">
        <v>274</v>
      </c>
      <c r="Z107" s="192" t="s">
        <v>274</v>
      </c>
      <c r="AA107" s="190" t="s">
        <v>274</v>
      </c>
      <c r="AB107" s="192" t="s">
        <v>274</v>
      </c>
      <c r="AC107" s="190" t="s">
        <v>274</v>
      </c>
      <c r="AD107" s="192" t="s">
        <v>274</v>
      </c>
      <c r="AE107" s="190" t="s">
        <v>274</v>
      </c>
      <c r="AF107" s="192" t="s">
        <v>274</v>
      </c>
      <c r="AG107" s="190" t="s">
        <v>274</v>
      </c>
      <c r="AH107" s="192" t="s">
        <v>274</v>
      </c>
      <c r="AI107" s="190" t="s">
        <v>274</v>
      </c>
      <c r="AJ107" s="192" t="s">
        <v>274</v>
      </c>
      <c r="AK107" s="190" t="s">
        <v>274</v>
      </c>
      <c r="AL107" s="192" t="s">
        <v>274</v>
      </c>
      <c r="AM107" s="190" t="s">
        <v>274</v>
      </c>
      <c r="AN107" s="192" t="s">
        <v>274</v>
      </c>
      <c r="AO107" s="190" t="s">
        <v>274</v>
      </c>
      <c r="AP107" s="192" t="s">
        <v>274</v>
      </c>
      <c r="AQ107" s="190" t="s">
        <v>274</v>
      </c>
      <c r="AR107" s="192" t="s">
        <v>274</v>
      </c>
      <c r="AS107" s="190" t="s">
        <v>274</v>
      </c>
      <c r="AT107" s="192" t="s">
        <v>274</v>
      </c>
      <c r="AU107" s="190" t="s">
        <v>274</v>
      </c>
      <c r="AV107" s="192" t="s">
        <v>274</v>
      </c>
      <c r="AW107" s="190" t="s">
        <v>274</v>
      </c>
      <c r="AX107" s="192" t="s">
        <v>274</v>
      </c>
      <c r="AY107" s="190" t="s">
        <v>274</v>
      </c>
      <c r="AZ107" s="192" t="s">
        <v>274</v>
      </c>
      <c r="BA107" s="190" t="s">
        <v>274</v>
      </c>
      <c r="BB107" s="404"/>
    </row>
    <row r="108" spans="1:54" ht="24.75" customHeight="1" x14ac:dyDescent="0.25">
      <c r="A108" s="568"/>
      <c r="B108" s="568"/>
      <c r="C108" s="568"/>
      <c r="D108" s="330" t="s">
        <v>43</v>
      </c>
      <c r="E108" s="377">
        <v>695.9</v>
      </c>
      <c r="F108" s="365">
        <v>0</v>
      </c>
      <c r="G108" s="329">
        <f t="shared" si="16"/>
        <v>0</v>
      </c>
      <c r="H108" s="192" t="s">
        <v>274</v>
      </c>
      <c r="I108" s="190" t="s">
        <v>274</v>
      </c>
      <c r="J108" s="192" t="s">
        <v>274</v>
      </c>
      <c r="K108" s="190" t="s">
        <v>274</v>
      </c>
      <c r="L108" s="192" t="s">
        <v>274</v>
      </c>
      <c r="M108" s="190" t="s">
        <v>274</v>
      </c>
      <c r="N108" s="192" t="s">
        <v>274</v>
      </c>
      <c r="O108" s="190" t="s">
        <v>274</v>
      </c>
      <c r="P108" s="192" t="s">
        <v>274</v>
      </c>
      <c r="Q108" s="190" t="s">
        <v>274</v>
      </c>
      <c r="R108" s="192" t="s">
        <v>274</v>
      </c>
      <c r="S108" s="190" t="s">
        <v>274</v>
      </c>
      <c r="T108" s="192" t="s">
        <v>274</v>
      </c>
      <c r="U108" s="190" t="s">
        <v>274</v>
      </c>
      <c r="V108" s="192" t="s">
        <v>274</v>
      </c>
      <c r="W108" s="190" t="s">
        <v>274</v>
      </c>
      <c r="X108" s="192" t="s">
        <v>274</v>
      </c>
      <c r="Y108" s="190" t="s">
        <v>274</v>
      </c>
      <c r="Z108" s="192" t="s">
        <v>274</v>
      </c>
      <c r="AA108" s="190" t="s">
        <v>274</v>
      </c>
      <c r="AB108" s="192" t="s">
        <v>274</v>
      </c>
      <c r="AC108" s="190" t="s">
        <v>274</v>
      </c>
      <c r="AD108" s="192" t="s">
        <v>274</v>
      </c>
      <c r="AE108" s="190" t="s">
        <v>274</v>
      </c>
      <c r="AF108" s="192" t="s">
        <v>274</v>
      </c>
      <c r="AG108" s="190" t="s">
        <v>274</v>
      </c>
      <c r="AH108" s="192" t="s">
        <v>274</v>
      </c>
      <c r="AI108" s="190" t="s">
        <v>274</v>
      </c>
      <c r="AJ108" s="192" t="s">
        <v>274</v>
      </c>
      <c r="AK108" s="190" t="s">
        <v>274</v>
      </c>
      <c r="AL108" s="192" t="s">
        <v>274</v>
      </c>
      <c r="AM108" s="190" t="s">
        <v>274</v>
      </c>
      <c r="AN108" s="192" t="s">
        <v>274</v>
      </c>
      <c r="AO108" s="190" t="s">
        <v>274</v>
      </c>
      <c r="AP108" s="192" t="s">
        <v>274</v>
      </c>
      <c r="AQ108" s="190" t="s">
        <v>274</v>
      </c>
      <c r="AR108" s="192" t="s">
        <v>274</v>
      </c>
      <c r="AS108" s="190" t="s">
        <v>274</v>
      </c>
      <c r="AT108" s="192" t="s">
        <v>274</v>
      </c>
      <c r="AU108" s="190" t="s">
        <v>274</v>
      </c>
      <c r="AV108" s="192" t="s">
        <v>274</v>
      </c>
      <c r="AW108" s="190" t="s">
        <v>274</v>
      </c>
      <c r="AX108" s="192" t="s">
        <v>274</v>
      </c>
      <c r="AY108" s="190" t="s">
        <v>274</v>
      </c>
      <c r="AZ108" s="192" t="s">
        <v>274</v>
      </c>
      <c r="BA108" s="190" t="s">
        <v>274</v>
      </c>
      <c r="BB108" s="404"/>
    </row>
    <row r="109" spans="1:54" s="102" customFormat="1" ht="45.2" customHeight="1" x14ac:dyDescent="0.25">
      <c r="A109" s="493" t="s">
        <v>306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4"/>
      <c r="AK109" s="494"/>
      <c r="AL109" s="494"/>
      <c r="AM109" s="494"/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</row>
    <row r="110" spans="1:54" s="102" customFormat="1" ht="19.7" customHeight="1" x14ac:dyDescent="0.25">
      <c r="A110" s="416"/>
      <c r="B110" s="114"/>
      <c r="C110" s="114"/>
      <c r="D110" s="114"/>
      <c r="E110" s="406"/>
      <c r="F110" s="363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</row>
    <row r="111" spans="1:54" ht="19.7" customHeight="1" x14ac:dyDescent="0.3">
      <c r="A111" s="488" t="s">
        <v>356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8"/>
      <c r="AL111" s="488"/>
      <c r="AM111" s="488"/>
      <c r="AN111" s="488"/>
      <c r="AO111" s="488"/>
      <c r="AP111" s="488"/>
      <c r="AQ111" s="488"/>
      <c r="AR111" s="488"/>
      <c r="AS111" s="488"/>
      <c r="AT111" s="488"/>
      <c r="AU111" s="488"/>
      <c r="AV111" s="488"/>
      <c r="AW111" s="488"/>
      <c r="AX111" s="488"/>
      <c r="AY111" s="488"/>
      <c r="AZ111" s="115"/>
      <c r="BA111" s="115"/>
    </row>
    <row r="112" spans="1:54" ht="12.6" customHeight="1" x14ac:dyDescent="0.3">
      <c r="A112" s="415"/>
      <c r="B112" s="415"/>
      <c r="C112" s="415"/>
      <c r="D112" s="415"/>
      <c r="E112" s="415"/>
      <c r="F112" s="364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115"/>
      <c r="BA112" s="115"/>
    </row>
    <row r="113" spans="1:54" ht="16.5" customHeight="1" x14ac:dyDescent="0.3">
      <c r="A113" s="232" t="s">
        <v>357</v>
      </c>
      <c r="B113" s="232"/>
      <c r="C113" s="253"/>
      <c r="D113" s="253"/>
      <c r="E113" s="231"/>
      <c r="F113" s="23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111"/>
      <c r="BA113" s="111"/>
      <c r="BB113" s="111"/>
    </row>
    <row r="114" spans="1:54" ht="14.45" customHeight="1" x14ac:dyDescent="0.3">
      <c r="A114" s="119"/>
      <c r="B114" s="414"/>
      <c r="C114" s="414"/>
      <c r="D114" s="120"/>
      <c r="E114" s="121"/>
      <c r="F114" s="414"/>
      <c r="G114" s="121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414"/>
      <c r="AP114" s="414"/>
      <c r="AQ114" s="414"/>
      <c r="AR114" s="414"/>
      <c r="AS114" s="414"/>
      <c r="AT114" s="117"/>
      <c r="AU114" s="117"/>
      <c r="AV114" s="117"/>
      <c r="AW114" s="117"/>
      <c r="AX114" s="117"/>
      <c r="AY114" s="122"/>
      <c r="AZ114" s="95"/>
      <c r="BA114" s="95"/>
    </row>
    <row r="115" spans="1:54" ht="11.25" customHeight="1" x14ac:dyDescent="0.3">
      <c r="A115" s="119"/>
      <c r="B115" s="414"/>
      <c r="C115" s="414"/>
      <c r="D115" s="120"/>
      <c r="E115" s="121"/>
      <c r="F115" s="414"/>
      <c r="G115" s="121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  <c r="R115" s="414"/>
      <c r="S115" s="414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414"/>
      <c r="AP115" s="414"/>
      <c r="AQ115" s="414"/>
      <c r="AR115" s="414"/>
      <c r="AS115" s="414"/>
      <c r="AT115" s="117"/>
      <c r="AU115" s="117"/>
      <c r="AV115" s="117"/>
      <c r="AW115" s="117"/>
      <c r="AX115" s="117"/>
      <c r="AY115" s="122"/>
      <c r="AZ115" s="95"/>
      <c r="BA115" s="95"/>
    </row>
    <row r="116" spans="1:54" ht="18.75" x14ac:dyDescent="0.25">
      <c r="A116" s="486" t="s">
        <v>263</v>
      </c>
      <c r="B116" s="487"/>
      <c r="C116" s="414"/>
      <c r="D116" s="120"/>
      <c r="E116" s="121"/>
      <c r="F116" s="414"/>
      <c r="G116" s="121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  <c r="R116" s="414"/>
      <c r="S116" s="414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414"/>
      <c r="AP116" s="414"/>
      <c r="AQ116" s="414"/>
      <c r="AR116" s="414"/>
      <c r="AS116" s="414"/>
      <c r="AT116" s="117"/>
      <c r="AU116" s="117"/>
      <c r="AV116" s="117"/>
      <c r="AW116" s="117"/>
      <c r="AX116" s="117"/>
      <c r="AY116" s="122"/>
      <c r="AZ116" s="95"/>
      <c r="BA116" s="95"/>
    </row>
    <row r="117" spans="1:54" ht="18.75" x14ac:dyDescent="0.3">
      <c r="A117" s="119"/>
      <c r="B117" s="414"/>
      <c r="C117" s="414"/>
      <c r="D117" s="120"/>
      <c r="E117" s="121"/>
      <c r="F117" s="414"/>
      <c r="G117" s="121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414"/>
      <c r="AP117" s="414"/>
      <c r="AQ117" s="414"/>
      <c r="AR117" s="414"/>
      <c r="AS117" s="414"/>
      <c r="AT117" s="117"/>
      <c r="AU117" s="117"/>
      <c r="AV117" s="117"/>
      <c r="AW117" s="117"/>
      <c r="AX117" s="117"/>
      <c r="AY117" s="122"/>
      <c r="AZ117" s="95"/>
      <c r="BA117" s="95"/>
    </row>
    <row r="118" spans="1:54" ht="18.75" x14ac:dyDescent="0.3">
      <c r="A118" s="488" t="s">
        <v>265</v>
      </c>
      <c r="B118" s="488"/>
      <c r="C118" s="488"/>
      <c r="D118" s="489"/>
      <c r="E118" s="489"/>
      <c r="F118" s="489"/>
      <c r="G118" s="489"/>
      <c r="H118" s="489"/>
      <c r="I118" s="489"/>
      <c r="J118" s="489"/>
      <c r="K118" s="489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115"/>
      <c r="BA118" s="115"/>
    </row>
    <row r="121" spans="1:54" ht="18.75" x14ac:dyDescent="0.3">
      <c r="A121" s="231"/>
      <c r="B121" s="414"/>
      <c r="C121" s="414"/>
      <c r="D121" s="120"/>
      <c r="E121" s="121"/>
      <c r="F121" s="414"/>
      <c r="G121" s="121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14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414"/>
      <c r="AP121" s="414"/>
      <c r="AQ121" s="414"/>
      <c r="AR121" s="414"/>
      <c r="AS121" s="414"/>
      <c r="AT121" s="117"/>
      <c r="AU121" s="117"/>
      <c r="AV121" s="117"/>
      <c r="AW121" s="117"/>
      <c r="AX121" s="117"/>
      <c r="AY121" s="122"/>
      <c r="AZ121" s="95"/>
      <c r="BA121" s="95"/>
    </row>
    <row r="122" spans="1:54" x14ac:dyDescent="0.25">
      <c r="A122" s="104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T122" s="105"/>
      <c r="AU122" s="105"/>
      <c r="AV122" s="105"/>
      <c r="AW122" s="105"/>
      <c r="AX122" s="105"/>
      <c r="AY122" s="95"/>
      <c r="AZ122" s="95"/>
      <c r="BA122" s="95"/>
    </row>
    <row r="123" spans="1:54" x14ac:dyDescent="0.25">
      <c r="A123" s="104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T123" s="105"/>
      <c r="AU123" s="105"/>
      <c r="AV123" s="105"/>
      <c r="AW123" s="105"/>
      <c r="AX123" s="105"/>
      <c r="AY123" s="95"/>
      <c r="AZ123" s="95"/>
      <c r="BA123" s="95"/>
    </row>
    <row r="124" spans="1:54" x14ac:dyDescent="0.25">
      <c r="A124" s="104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T124" s="105"/>
      <c r="AU124" s="105"/>
      <c r="AV124" s="105"/>
      <c r="AW124" s="105"/>
      <c r="AX124" s="105"/>
      <c r="AY124" s="95"/>
      <c r="AZ124" s="95"/>
      <c r="BA124" s="95"/>
    </row>
    <row r="125" spans="1:54" ht="14.25" customHeight="1" x14ac:dyDescent="0.25">
      <c r="A125" s="104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T125" s="105"/>
      <c r="AU125" s="105"/>
      <c r="AV125" s="105"/>
      <c r="AW125" s="105"/>
      <c r="AX125" s="105"/>
      <c r="AY125" s="95"/>
      <c r="AZ125" s="95"/>
      <c r="BA125" s="95"/>
    </row>
    <row r="126" spans="1:54" x14ac:dyDescent="0.25">
      <c r="A126" s="106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T126" s="105"/>
      <c r="AU126" s="105"/>
      <c r="AV126" s="105"/>
      <c r="AW126" s="105"/>
      <c r="AX126" s="105"/>
      <c r="AY126" s="95"/>
      <c r="AZ126" s="95"/>
      <c r="BA126" s="95"/>
    </row>
    <row r="127" spans="1:54" x14ac:dyDescent="0.25">
      <c r="A127" s="104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T127" s="105"/>
      <c r="AU127" s="105"/>
      <c r="AV127" s="105"/>
      <c r="AW127" s="105"/>
      <c r="AX127" s="105"/>
      <c r="AY127" s="95"/>
      <c r="AZ127" s="95"/>
      <c r="BA127" s="95"/>
    </row>
    <row r="128" spans="1:54" x14ac:dyDescent="0.25">
      <c r="A128" s="104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T128" s="105"/>
      <c r="AU128" s="105"/>
      <c r="AV128" s="105"/>
      <c r="AW128" s="105"/>
      <c r="AX128" s="105"/>
      <c r="AY128" s="95"/>
      <c r="AZ128" s="95"/>
      <c r="BA128" s="95"/>
    </row>
    <row r="129" spans="1:54" x14ac:dyDescent="0.25">
      <c r="A129" s="104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T129" s="105"/>
      <c r="AU129" s="105"/>
      <c r="AV129" s="105"/>
      <c r="AW129" s="105"/>
      <c r="AX129" s="105"/>
      <c r="AY129" s="95"/>
      <c r="AZ129" s="95"/>
      <c r="BA129" s="95"/>
    </row>
    <row r="130" spans="1:54" x14ac:dyDescent="0.25">
      <c r="A130" s="104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T130" s="105"/>
      <c r="AU130" s="105"/>
      <c r="AV130" s="105"/>
      <c r="AW130" s="105"/>
      <c r="AX130" s="105"/>
      <c r="AY130" s="95"/>
      <c r="AZ130" s="95"/>
      <c r="BA130" s="95"/>
    </row>
    <row r="131" spans="1:54" ht="12.75" customHeight="1" x14ac:dyDescent="0.25">
      <c r="A131" s="104"/>
    </row>
    <row r="132" spans="1:54" x14ac:dyDescent="0.25">
      <c r="A132" s="106"/>
    </row>
    <row r="133" spans="1:54" x14ac:dyDescent="0.25">
      <c r="A133" s="104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T133" s="109"/>
      <c r="AU133" s="109"/>
      <c r="AV133" s="109"/>
      <c r="AW133" s="109"/>
      <c r="AX133" s="109"/>
    </row>
    <row r="134" spans="1:54" s="103" customFormat="1" x14ac:dyDescent="0.25">
      <c r="A134" s="104"/>
      <c r="D134" s="107"/>
      <c r="E134" s="108"/>
      <c r="G134" s="108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T134" s="109"/>
      <c r="AU134" s="109"/>
      <c r="AV134" s="109"/>
      <c r="AW134" s="109"/>
      <c r="AX134" s="109"/>
      <c r="BB134" s="95"/>
    </row>
    <row r="135" spans="1:54" s="103" customFormat="1" x14ac:dyDescent="0.25">
      <c r="A135" s="104"/>
      <c r="D135" s="107"/>
      <c r="E135" s="108"/>
      <c r="G135" s="108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T135" s="109"/>
      <c r="AU135" s="109"/>
      <c r="AV135" s="109"/>
      <c r="AW135" s="109"/>
      <c r="AX135" s="109"/>
      <c r="BB135" s="95"/>
    </row>
    <row r="136" spans="1:54" s="103" customFormat="1" x14ac:dyDescent="0.25">
      <c r="A136" s="104"/>
      <c r="D136" s="107"/>
      <c r="E136" s="108"/>
      <c r="G136" s="108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T136" s="109"/>
      <c r="AU136" s="109"/>
      <c r="AV136" s="109"/>
      <c r="AW136" s="109"/>
      <c r="AX136" s="109"/>
      <c r="BB136" s="95"/>
    </row>
    <row r="137" spans="1:54" s="103" customFormat="1" x14ac:dyDescent="0.25">
      <c r="A137" s="104"/>
      <c r="D137" s="107"/>
      <c r="E137" s="108"/>
      <c r="G137" s="108"/>
      <c r="BB137" s="95"/>
    </row>
    <row r="143" spans="1:54" s="103" customFormat="1" ht="49.5" customHeight="1" x14ac:dyDescent="0.25">
      <c r="D143" s="107"/>
      <c r="E143" s="108"/>
      <c r="G143" s="108"/>
      <c r="BB143" s="95"/>
    </row>
  </sheetData>
  <mergeCells count="89">
    <mergeCell ref="AY9:BA9"/>
    <mergeCell ref="A7:AO7"/>
    <mergeCell ref="AY1:BB1"/>
    <mergeCell ref="A3:BB3"/>
    <mergeCell ref="A4:BB4"/>
    <mergeCell ref="A5:BB5"/>
    <mergeCell ref="A6:AO6"/>
    <mergeCell ref="A8:A10"/>
    <mergeCell ref="B8:B10"/>
    <mergeCell ref="C8:C10"/>
    <mergeCell ref="D8:D10"/>
    <mergeCell ref="E8:G8"/>
    <mergeCell ref="A12:C16"/>
    <mergeCell ref="BB12:BB16"/>
    <mergeCell ref="A17:C21"/>
    <mergeCell ref="BB17:BB26"/>
    <mergeCell ref="A22:C26"/>
    <mergeCell ref="BB8:BB10"/>
    <mergeCell ref="E9:E10"/>
    <mergeCell ref="F9:F10"/>
    <mergeCell ref="G9:G10"/>
    <mergeCell ref="H9:J9"/>
    <mergeCell ref="K9:M9"/>
    <mergeCell ref="N9:P9"/>
    <mergeCell ref="Q9:S9"/>
    <mergeCell ref="T9:V9"/>
    <mergeCell ref="W9:Y9"/>
    <mergeCell ref="H8:BA8"/>
    <mergeCell ref="Z9:AD9"/>
    <mergeCell ref="AE9:AI9"/>
    <mergeCell ref="AJ9:AN9"/>
    <mergeCell ref="AO9:AS9"/>
    <mergeCell ref="AT9:AX9"/>
    <mergeCell ref="A27:C31"/>
    <mergeCell ref="A32:BB32"/>
    <mergeCell ref="A33:A37"/>
    <mergeCell ref="B33:B36"/>
    <mergeCell ref="C33:C36"/>
    <mergeCell ref="BB33:BB37"/>
    <mergeCell ref="A38:A42"/>
    <mergeCell ref="B38:B41"/>
    <mergeCell ref="C38:C41"/>
    <mergeCell ref="BB38:BB42"/>
    <mergeCell ref="A43:A47"/>
    <mergeCell ref="B43:B47"/>
    <mergeCell ref="C43:C47"/>
    <mergeCell ref="BB43:BB47"/>
    <mergeCell ref="B66:B70"/>
    <mergeCell ref="C66:C70"/>
    <mergeCell ref="BB66:BB70"/>
    <mergeCell ref="A49:A53"/>
    <mergeCell ref="B49:B53"/>
    <mergeCell ref="C49:C53"/>
    <mergeCell ref="BB49:BB53"/>
    <mergeCell ref="A54:BB54"/>
    <mergeCell ref="A55:A59"/>
    <mergeCell ref="B55:B59"/>
    <mergeCell ref="C55:C59"/>
    <mergeCell ref="BB55:BB59"/>
    <mergeCell ref="A60:A64"/>
    <mergeCell ref="B60:B64"/>
    <mergeCell ref="C60:C64"/>
    <mergeCell ref="BB60:BB64"/>
    <mergeCell ref="A65:BB65"/>
    <mergeCell ref="A85:C89"/>
    <mergeCell ref="BB85:BB89"/>
    <mergeCell ref="A71:A74"/>
    <mergeCell ref="B71:B74"/>
    <mergeCell ref="C71:C74"/>
    <mergeCell ref="A75:A78"/>
    <mergeCell ref="B75:B78"/>
    <mergeCell ref="C75:C78"/>
    <mergeCell ref="A79:A82"/>
    <mergeCell ref="B79:B82"/>
    <mergeCell ref="C79:C82"/>
    <mergeCell ref="A83:BB83"/>
    <mergeCell ref="A84:BB84"/>
    <mergeCell ref="A66:A70"/>
    <mergeCell ref="A90:C94"/>
    <mergeCell ref="BB90:BB94"/>
    <mergeCell ref="A95:C99"/>
    <mergeCell ref="BB95:BB99"/>
    <mergeCell ref="A100:C104"/>
    <mergeCell ref="BB100:BB104"/>
    <mergeCell ref="A105:C108"/>
    <mergeCell ref="A109:BB109"/>
    <mergeCell ref="A111:AY111"/>
    <mergeCell ref="A116:B116"/>
    <mergeCell ref="A118:K118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92" max="5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zoomScale="80" zoomScaleNormal="80" workbookViewId="0">
      <selection activeCell="G18" sqref="G18"/>
    </sheetView>
  </sheetViews>
  <sheetFormatPr defaultColWidth="9.140625" defaultRowHeight="15.75" x14ac:dyDescent="0.25"/>
  <cols>
    <col min="1" max="1" width="4" style="314" customWidth="1"/>
    <col min="2" max="2" width="32.5703125" style="244" customWidth="1"/>
    <col min="3" max="3" width="14.85546875" style="244" customWidth="1"/>
    <col min="4" max="4" width="10.5703125" style="244" customWidth="1"/>
    <col min="5" max="5" width="10.7109375" style="244" customWidth="1"/>
    <col min="6" max="6" width="8.5703125" style="244" customWidth="1"/>
    <col min="7" max="7" width="11" style="244" customWidth="1"/>
    <col min="8" max="8" width="9.5703125" style="244" customWidth="1"/>
    <col min="9" max="9" width="5.5703125" style="244" customWidth="1"/>
    <col min="10" max="10" width="10.5703125" style="244" customWidth="1"/>
    <col min="11" max="11" width="6.5703125" style="244" customWidth="1"/>
    <col min="12" max="12" width="6.28515625" style="244" customWidth="1"/>
    <col min="13" max="13" width="10" style="244" customWidth="1"/>
    <col min="14" max="14" width="6.42578125" style="244" customWidth="1"/>
    <col min="15" max="15" width="4.5703125" style="244" customWidth="1"/>
    <col min="16" max="16" width="11.5703125" style="244" customWidth="1"/>
    <col min="17" max="17" width="6.5703125" style="244" customWidth="1"/>
    <col min="18" max="18" width="5.7109375" style="244" customWidth="1"/>
    <col min="19" max="19" width="14.85546875" style="244" customWidth="1"/>
    <col min="20" max="16384" width="9.140625" style="244"/>
  </cols>
  <sheetData>
    <row r="1" spans="1:20" x14ac:dyDescent="0.25">
      <c r="M1" s="579"/>
      <c r="N1" s="579"/>
      <c r="O1" s="579"/>
      <c r="P1" s="579"/>
      <c r="Q1" s="579"/>
      <c r="R1" s="579"/>
    </row>
    <row r="2" spans="1:20" ht="15.95" customHeight="1" x14ac:dyDescent="0.25">
      <c r="A2" s="580" t="s">
        <v>344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</row>
    <row r="3" spans="1:20" ht="15.95" customHeigh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5" spans="1:20" ht="12.75" customHeight="1" x14ac:dyDescent="0.25">
      <c r="A5" s="583" t="s">
        <v>0</v>
      </c>
      <c r="B5" s="584" t="s">
        <v>280</v>
      </c>
      <c r="C5" s="584" t="s">
        <v>264</v>
      </c>
      <c r="D5" s="584" t="s">
        <v>343</v>
      </c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75" t="s">
        <v>279</v>
      </c>
    </row>
    <row r="6" spans="1:20" ht="87.6" customHeight="1" x14ac:dyDescent="0.25">
      <c r="A6" s="583"/>
      <c r="B6" s="584"/>
      <c r="C6" s="584"/>
      <c r="D6" s="584"/>
      <c r="E6" s="584"/>
      <c r="F6" s="584"/>
      <c r="G6" s="577" t="s">
        <v>314</v>
      </c>
      <c r="H6" s="578"/>
      <c r="I6" s="578"/>
      <c r="J6" s="577" t="s">
        <v>315</v>
      </c>
      <c r="K6" s="578"/>
      <c r="L6" s="578"/>
      <c r="M6" s="577" t="s">
        <v>316</v>
      </c>
      <c r="N6" s="578"/>
      <c r="O6" s="578"/>
      <c r="P6" s="577" t="s">
        <v>317</v>
      </c>
      <c r="Q6" s="578"/>
      <c r="R6" s="578"/>
      <c r="S6" s="576"/>
    </row>
    <row r="7" spans="1:20" ht="20.100000000000001" customHeight="1" x14ac:dyDescent="0.25">
      <c r="A7" s="321"/>
      <c r="B7" s="321"/>
      <c r="C7" s="321"/>
      <c r="D7" s="321" t="s">
        <v>20</v>
      </c>
      <c r="E7" s="321" t="s">
        <v>21</v>
      </c>
      <c r="F7" s="321" t="s">
        <v>19</v>
      </c>
      <c r="G7" s="321" t="s">
        <v>20</v>
      </c>
      <c r="H7" s="321" t="s">
        <v>21</v>
      </c>
      <c r="I7" s="321" t="s">
        <v>19</v>
      </c>
      <c r="J7" s="321" t="s">
        <v>20</v>
      </c>
      <c r="K7" s="321" t="s">
        <v>21</v>
      </c>
      <c r="L7" s="321" t="s">
        <v>19</v>
      </c>
      <c r="M7" s="321" t="s">
        <v>20</v>
      </c>
      <c r="N7" s="321" t="s">
        <v>21</v>
      </c>
      <c r="O7" s="321" t="s">
        <v>19</v>
      </c>
      <c r="P7" s="321" t="s">
        <v>20</v>
      </c>
      <c r="Q7" s="321" t="s">
        <v>21</v>
      </c>
      <c r="R7" s="321" t="s">
        <v>19</v>
      </c>
      <c r="S7" s="576"/>
    </row>
    <row r="8" spans="1:20" ht="63.75" customHeight="1" x14ac:dyDescent="0.25">
      <c r="A8" s="352">
        <v>1</v>
      </c>
      <c r="B8" s="353" t="s">
        <v>338</v>
      </c>
      <c r="C8" s="350">
        <v>100</v>
      </c>
      <c r="D8" s="351">
        <f>G8+J8+M8+P8</f>
        <v>100</v>
      </c>
      <c r="E8" s="351">
        <f>H8+K8+N8+Q8</f>
        <v>100</v>
      </c>
      <c r="F8" s="354">
        <f>SUM(E8/D8*100)</f>
        <v>100</v>
      </c>
      <c r="G8" s="351">
        <v>100</v>
      </c>
      <c r="H8" s="351">
        <v>100</v>
      </c>
      <c r="I8" s="351">
        <f>H8/G8*100</f>
        <v>100</v>
      </c>
      <c r="J8" s="351"/>
      <c r="K8" s="351"/>
      <c r="L8" s="351"/>
      <c r="M8" s="351"/>
      <c r="N8" s="351"/>
      <c r="O8" s="351"/>
      <c r="P8" s="351"/>
      <c r="Q8" s="351"/>
      <c r="R8" s="351"/>
      <c r="S8" s="349"/>
    </row>
    <row r="9" spans="1:20" ht="88.5" customHeight="1" x14ac:dyDescent="0.25">
      <c r="A9" s="352">
        <v>2</v>
      </c>
      <c r="B9" s="355" t="s">
        <v>339</v>
      </c>
      <c r="C9" s="350">
        <v>170</v>
      </c>
      <c r="D9" s="351">
        <f t="shared" ref="D9:D12" si="0">G9+J9+M9+P9</f>
        <v>170</v>
      </c>
      <c r="E9" s="351">
        <f t="shared" ref="E9:E12" si="1">H9+K9+N9+Q9</f>
        <v>80</v>
      </c>
      <c r="F9" s="354">
        <f t="shared" ref="F9:F12" si="2">SUM(E9/D9*100)</f>
        <v>47.058823529411761</v>
      </c>
      <c r="G9" s="351">
        <v>42</v>
      </c>
      <c r="H9" s="351">
        <f>29+51</f>
        <v>80</v>
      </c>
      <c r="I9" s="351">
        <f>H9/G9*100</f>
        <v>190.47619047619045</v>
      </c>
      <c r="J9" s="351">
        <v>42</v>
      </c>
      <c r="K9" s="351"/>
      <c r="L9" s="351"/>
      <c r="M9" s="351">
        <v>42</v>
      </c>
      <c r="N9" s="351"/>
      <c r="O9" s="351"/>
      <c r="P9" s="351">
        <v>44</v>
      </c>
      <c r="Q9" s="351"/>
      <c r="R9" s="351"/>
      <c r="S9" s="349"/>
    </row>
    <row r="10" spans="1:20" ht="31.5" customHeight="1" x14ac:dyDescent="0.25">
      <c r="A10" s="352">
        <v>3</v>
      </c>
      <c r="B10" s="355" t="s">
        <v>340</v>
      </c>
      <c r="C10" s="350">
        <v>2500</v>
      </c>
      <c r="D10" s="351">
        <f t="shared" si="0"/>
        <v>2500</v>
      </c>
      <c r="E10" s="351">
        <f t="shared" si="1"/>
        <v>596</v>
      </c>
      <c r="F10" s="354">
        <f t="shared" si="2"/>
        <v>23.84</v>
      </c>
      <c r="G10" s="351">
        <v>625</v>
      </c>
      <c r="H10" s="351">
        <v>596</v>
      </c>
      <c r="I10" s="407">
        <f>H10/G10*100</f>
        <v>95.36</v>
      </c>
      <c r="J10" s="351">
        <v>625</v>
      </c>
      <c r="K10" s="351"/>
      <c r="L10" s="351"/>
      <c r="M10" s="351">
        <v>625</v>
      </c>
      <c r="N10" s="351"/>
      <c r="O10" s="351"/>
      <c r="P10" s="351">
        <v>625</v>
      </c>
      <c r="Q10" s="351"/>
      <c r="R10" s="351"/>
      <c r="S10" s="349"/>
    </row>
    <row r="11" spans="1:20" ht="27.75" customHeight="1" x14ac:dyDescent="0.25">
      <c r="A11" s="352">
        <v>4</v>
      </c>
      <c r="B11" s="355" t="s">
        <v>341</v>
      </c>
      <c r="C11" s="350">
        <v>1030000</v>
      </c>
      <c r="D11" s="351">
        <f t="shared" si="0"/>
        <v>1030000</v>
      </c>
      <c r="E11" s="351">
        <f t="shared" si="1"/>
        <v>237220</v>
      </c>
      <c r="F11" s="354">
        <f t="shared" si="2"/>
        <v>23.03106796116505</v>
      </c>
      <c r="G11" s="351">
        <v>257500</v>
      </c>
      <c r="H11" s="351">
        <v>237220</v>
      </c>
      <c r="I11" s="407">
        <f>H11/G11*100</f>
        <v>92.1242718446602</v>
      </c>
      <c r="J11" s="351">
        <v>257500</v>
      </c>
      <c r="K11" s="351"/>
      <c r="L11" s="351"/>
      <c r="M11" s="351">
        <v>257500</v>
      </c>
      <c r="N11" s="351"/>
      <c r="O11" s="351"/>
      <c r="P11" s="351">
        <v>257500</v>
      </c>
      <c r="Q11" s="351"/>
      <c r="R11" s="351"/>
      <c r="S11" s="349"/>
    </row>
    <row r="12" spans="1:20" ht="63.75" customHeight="1" x14ac:dyDescent="0.25">
      <c r="A12" s="352">
        <v>5</v>
      </c>
      <c r="B12" s="356" t="s">
        <v>342</v>
      </c>
      <c r="C12" s="350">
        <v>83</v>
      </c>
      <c r="D12" s="351">
        <f t="shared" si="0"/>
        <v>83</v>
      </c>
      <c r="E12" s="351">
        <f t="shared" si="1"/>
        <v>0</v>
      </c>
      <c r="F12" s="354">
        <f t="shared" si="2"/>
        <v>0</v>
      </c>
      <c r="G12" s="351">
        <v>0</v>
      </c>
      <c r="H12" s="351"/>
      <c r="I12" s="351"/>
      <c r="J12" s="351">
        <v>0</v>
      </c>
      <c r="K12" s="351"/>
      <c r="L12" s="351"/>
      <c r="M12" s="351">
        <v>0</v>
      </c>
      <c r="N12" s="351"/>
      <c r="O12" s="351"/>
      <c r="P12" s="351">
        <v>83</v>
      </c>
      <c r="Q12" s="351"/>
      <c r="R12" s="351"/>
      <c r="S12" s="349"/>
    </row>
    <row r="13" spans="1:20" ht="47.25" hidden="1" x14ac:dyDescent="0.25">
      <c r="A13" s="352" t="s">
        <v>260</v>
      </c>
      <c r="B13" s="316"/>
      <c r="C13" s="338"/>
      <c r="D13" s="317"/>
      <c r="E13" s="317"/>
      <c r="F13" s="35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5"/>
    </row>
    <row r="14" spans="1:20" s="246" customFormat="1" x14ac:dyDescent="0.25">
      <c r="A14" s="318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</row>
    <row r="15" spans="1:20" s="246" customFormat="1" x14ac:dyDescent="0.25">
      <c r="A15" s="318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</row>
    <row r="16" spans="1:20" s="246" customFormat="1" ht="70.900000000000006" customHeight="1" x14ac:dyDescent="0.25">
      <c r="A16" s="585" t="s">
        <v>319</v>
      </c>
      <c r="B16" s="586"/>
      <c r="C16" s="586"/>
      <c r="D16" s="581" t="s">
        <v>358</v>
      </c>
      <c r="E16" s="581"/>
      <c r="F16" s="582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</row>
    <row r="17" spans="1:46" s="246" customFormat="1" x14ac:dyDescent="0.25">
      <c r="A17" s="247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</row>
    <row r="18" spans="1:46" s="246" customFormat="1" x14ac:dyDescent="0.25">
      <c r="A18" s="247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</row>
    <row r="19" spans="1:46" s="110" customFormat="1" ht="26.25" customHeight="1" x14ac:dyDescent="0.25">
      <c r="A19" s="633" t="s">
        <v>359</v>
      </c>
      <c r="B19" s="633"/>
      <c r="C19" s="633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</row>
    <row r="20" spans="1:46" s="110" customFormat="1" x14ac:dyDescent="0.25">
      <c r="A20" s="248"/>
      <c r="B20" s="249"/>
      <c r="C20" s="249"/>
      <c r="D20" s="250"/>
      <c r="E20" s="250"/>
      <c r="F20" s="250"/>
      <c r="G20" s="251"/>
      <c r="H20" s="251"/>
      <c r="I20" s="251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49"/>
      <c r="AL20" s="249"/>
      <c r="AM20" s="249"/>
      <c r="AN20" s="252"/>
      <c r="AO20" s="252"/>
      <c r="AP20" s="252"/>
    </row>
    <row r="21" spans="1:46" x14ac:dyDescent="0.25">
      <c r="A21" s="312"/>
    </row>
  </sheetData>
  <mergeCells count="15">
    <mergeCell ref="S5:S7"/>
    <mergeCell ref="P6:R6"/>
    <mergeCell ref="M1:R1"/>
    <mergeCell ref="A2:R2"/>
    <mergeCell ref="A19:C19"/>
    <mergeCell ref="G6:I6"/>
    <mergeCell ref="J6:L6"/>
    <mergeCell ref="D16:F16"/>
    <mergeCell ref="A5:A6"/>
    <mergeCell ref="B5:B6"/>
    <mergeCell ref="C5:C6"/>
    <mergeCell ref="A16:C16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Normal="100" workbookViewId="0">
      <selection activeCell="A4" sqref="A4:O4"/>
    </sheetView>
  </sheetViews>
  <sheetFormatPr defaultColWidth="9.140625" defaultRowHeight="12.75" x14ac:dyDescent="0.2"/>
  <cols>
    <col min="1" max="1" width="3.5703125" style="275" customWidth="1"/>
    <col min="2" max="2" width="25.7109375" style="275" customWidth="1"/>
    <col min="3" max="3" width="11.5703125" style="276" customWidth="1"/>
    <col min="4" max="4" width="18.42578125" style="275" customWidth="1"/>
    <col min="5" max="5" width="15.5703125" style="275" customWidth="1"/>
    <col min="6" max="6" width="16" style="275" customWidth="1"/>
    <col min="7" max="7" width="8.42578125" style="275" customWidth="1"/>
    <col min="8" max="8" width="23.140625" style="275" customWidth="1"/>
    <col min="9" max="9" width="20" style="275" customWidth="1"/>
    <col min="10" max="10" width="10.5703125" style="275" customWidth="1"/>
    <col min="11" max="11" width="13.85546875" style="275" customWidth="1"/>
    <col min="12" max="12" width="11.7109375" style="275" customWidth="1"/>
    <col min="13" max="13" width="10.85546875" style="275" hidden="1" customWidth="1"/>
    <col min="14" max="14" width="35.140625" style="275" customWidth="1"/>
    <col min="15" max="15" width="36.28515625" style="275" customWidth="1"/>
    <col min="16" max="248" width="9.140625" style="275"/>
    <col min="249" max="249" width="3.5703125" style="275" customWidth="1"/>
    <col min="250" max="250" width="25.7109375" style="275" customWidth="1"/>
    <col min="251" max="251" width="11.5703125" style="275" customWidth="1"/>
    <col min="252" max="252" width="18.42578125" style="275" customWidth="1"/>
    <col min="253" max="253" width="10.140625" style="275" customWidth="1"/>
    <col min="254" max="254" width="15.5703125" style="275" customWidth="1"/>
    <col min="255" max="255" width="16" style="275" customWidth="1"/>
    <col min="256" max="256" width="7" style="275" customWidth="1"/>
    <col min="257" max="257" width="14.42578125" style="275" customWidth="1"/>
    <col min="258" max="258" width="11" style="275" customWidth="1"/>
    <col min="259" max="260" width="13.85546875" style="275" customWidth="1"/>
    <col min="261" max="261" width="12.140625" style="275" customWidth="1"/>
    <col min="262" max="262" width="13.85546875" style="275" customWidth="1"/>
    <col min="263" max="263" width="11.5703125" style="275" customWidth="1"/>
    <col min="264" max="264" width="15.140625" style="275" customWidth="1"/>
    <col min="265" max="265" width="13.85546875" style="275" customWidth="1"/>
    <col min="266" max="266" width="10.5703125" style="275" customWidth="1"/>
    <col min="267" max="267" width="13.85546875" style="275" customWidth="1"/>
    <col min="268" max="268" width="11.7109375" style="275" customWidth="1"/>
    <col min="269" max="269" width="0" style="275" hidden="1" customWidth="1"/>
    <col min="270" max="270" width="35.140625" style="275" customWidth="1"/>
    <col min="271" max="271" width="36.28515625" style="275" customWidth="1"/>
    <col min="272" max="504" width="9.140625" style="275"/>
    <col min="505" max="505" width="3.5703125" style="275" customWidth="1"/>
    <col min="506" max="506" width="25.7109375" style="275" customWidth="1"/>
    <col min="507" max="507" width="11.5703125" style="275" customWidth="1"/>
    <col min="508" max="508" width="18.42578125" style="275" customWidth="1"/>
    <col min="509" max="509" width="10.140625" style="275" customWidth="1"/>
    <col min="510" max="510" width="15.5703125" style="275" customWidth="1"/>
    <col min="511" max="511" width="16" style="275" customWidth="1"/>
    <col min="512" max="512" width="7" style="275" customWidth="1"/>
    <col min="513" max="513" width="14.42578125" style="275" customWidth="1"/>
    <col min="514" max="514" width="11" style="275" customWidth="1"/>
    <col min="515" max="516" width="13.85546875" style="275" customWidth="1"/>
    <col min="517" max="517" width="12.140625" style="275" customWidth="1"/>
    <col min="518" max="518" width="13.85546875" style="275" customWidth="1"/>
    <col min="519" max="519" width="11.5703125" style="275" customWidth="1"/>
    <col min="520" max="520" width="15.140625" style="275" customWidth="1"/>
    <col min="521" max="521" width="13.85546875" style="275" customWidth="1"/>
    <col min="522" max="522" width="10.5703125" style="275" customWidth="1"/>
    <col min="523" max="523" width="13.85546875" style="275" customWidth="1"/>
    <col min="524" max="524" width="11.7109375" style="275" customWidth="1"/>
    <col min="525" max="525" width="0" style="275" hidden="1" customWidth="1"/>
    <col min="526" max="526" width="35.140625" style="275" customWidth="1"/>
    <col min="527" max="527" width="36.28515625" style="275" customWidth="1"/>
    <col min="528" max="760" width="9.140625" style="275"/>
    <col min="761" max="761" width="3.5703125" style="275" customWidth="1"/>
    <col min="762" max="762" width="25.7109375" style="275" customWidth="1"/>
    <col min="763" max="763" width="11.5703125" style="275" customWidth="1"/>
    <col min="764" max="764" width="18.42578125" style="275" customWidth="1"/>
    <col min="765" max="765" width="10.140625" style="275" customWidth="1"/>
    <col min="766" max="766" width="15.5703125" style="275" customWidth="1"/>
    <col min="767" max="767" width="16" style="275" customWidth="1"/>
    <col min="768" max="768" width="7" style="275" customWidth="1"/>
    <col min="769" max="769" width="14.42578125" style="275" customWidth="1"/>
    <col min="770" max="770" width="11" style="275" customWidth="1"/>
    <col min="771" max="772" width="13.85546875" style="275" customWidth="1"/>
    <col min="773" max="773" width="12.140625" style="275" customWidth="1"/>
    <col min="774" max="774" width="13.85546875" style="275" customWidth="1"/>
    <col min="775" max="775" width="11.5703125" style="275" customWidth="1"/>
    <col min="776" max="776" width="15.140625" style="275" customWidth="1"/>
    <col min="777" max="777" width="13.85546875" style="275" customWidth="1"/>
    <col min="778" max="778" width="10.5703125" style="275" customWidth="1"/>
    <col min="779" max="779" width="13.85546875" style="275" customWidth="1"/>
    <col min="780" max="780" width="11.7109375" style="275" customWidth="1"/>
    <col min="781" max="781" width="0" style="275" hidden="1" customWidth="1"/>
    <col min="782" max="782" width="35.140625" style="275" customWidth="1"/>
    <col min="783" max="783" width="36.28515625" style="275" customWidth="1"/>
    <col min="784" max="1016" width="9.140625" style="275"/>
    <col min="1017" max="1017" width="3.5703125" style="275" customWidth="1"/>
    <col min="1018" max="1018" width="25.7109375" style="275" customWidth="1"/>
    <col min="1019" max="1019" width="11.5703125" style="275" customWidth="1"/>
    <col min="1020" max="1020" width="18.42578125" style="275" customWidth="1"/>
    <col min="1021" max="1021" width="10.140625" style="275" customWidth="1"/>
    <col min="1022" max="1022" width="15.5703125" style="275" customWidth="1"/>
    <col min="1023" max="1023" width="16" style="275" customWidth="1"/>
    <col min="1024" max="1024" width="7" style="275" customWidth="1"/>
    <col min="1025" max="1025" width="14.42578125" style="275" customWidth="1"/>
    <col min="1026" max="1026" width="11" style="275" customWidth="1"/>
    <col min="1027" max="1028" width="13.85546875" style="275" customWidth="1"/>
    <col min="1029" max="1029" width="12.140625" style="275" customWidth="1"/>
    <col min="1030" max="1030" width="13.85546875" style="275" customWidth="1"/>
    <col min="1031" max="1031" width="11.5703125" style="275" customWidth="1"/>
    <col min="1032" max="1032" width="15.140625" style="275" customWidth="1"/>
    <col min="1033" max="1033" width="13.85546875" style="275" customWidth="1"/>
    <col min="1034" max="1034" width="10.5703125" style="275" customWidth="1"/>
    <col min="1035" max="1035" width="13.85546875" style="275" customWidth="1"/>
    <col min="1036" max="1036" width="11.7109375" style="275" customWidth="1"/>
    <col min="1037" max="1037" width="0" style="275" hidden="1" customWidth="1"/>
    <col min="1038" max="1038" width="35.140625" style="275" customWidth="1"/>
    <col min="1039" max="1039" width="36.28515625" style="275" customWidth="1"/>
    <col min="1040" max="1272" width="9.140625" style="275"/>
    <col min="1273" max="1273" width="3.5703125" style="275" customWidth="1"/>
    <col min="1274" max="1274" width="25.7109375" style="275" customWidth="1"/>
    <col min="1275" max="1275" width="11.5703125" style="275" customWidth="1"/>
    <col min="1276" max="1276" width="18.42578125" style="275" customWidth="1"/>
    <col min="1277" max="1277" width="10.140625" style="275" customWidth="1"/>
    <col min="1278" max="1278" width="15.5703125" style="275" customWidth="1"/>
    <col min="1279" max="1279" width="16" style="275" customWidth="1"/>
    <col min="1280" max="1280" width="7" style="275" customWidth="1"/>
    <col min="1281" max="1281" width="14.42578125" style="275" customWidth="1"/>
    <col min="1282" max="1282" width="11" style="275" customWidth="1"/>
    <col min="1283" max="1284" width="13.85546875" style="275" customWidth="1"/>
    <col min="1285" max="1285" width="12.140625" style="275" customWidth="1"/>
    <col min="1286" max="1286" width="13.85546875" style="275" customWidth="1"/>
    <col min="1287" max="1287" width="11.5703125" style="275" customWidth="1"/>
    <col min="1288" max="1288" width="15.140625" style="275" customWidth="1"/>
    <col min="1289" max="1289" width="13.85546875" style="275" customWidth="1"/>
    <col min="1290" max="1290" width="10.5703125" style="275" customWidth="1"/>
    <col min="1291" max="1291" width="13.85546875" style="275" customWidth="1"/>
    <col min="1292" max="1292" width="11.7109375" style="275" customWidth="1"/>
    <col min="1293" max="1293" width="0" style="275" hidden="1" customWidth="1"/>
    <col min="1294" max="1294" width="35.140625" style="275" customWidth="1"/>
    <col min="1295" max="1295" width="36.28515625" style="275" customWidth="1"/>
    <col min="1296" max="1528" width="9.140625" style="275"/>
    <col min="1529" max="1529" width="3.5703125" style="275" customWidth="1"/>
    <col min="1530" max="1530" width="25.7109375" style="275" customWidth="1"/>
    <col min="1531" max="1531" width="11.5703125" style="275" customWidth="1"/>
    <col min="1532" max="1532" width="18.42578125" style="275" customWidth="1"/>
    <col min="1533" max="1533" width="10.140625" style="275" customWidth="1"/>
    <col min="1534" max="1534" width="15.5703125" style="275" customWidth="1"/>
    <col min="1535" max="1535" width="16" style="275" customWidth="1"/>
    <col min="1536" max="1536" width="7" style="275" customWidth="1"/>
    <col min="1537" max="1537" width="14.42578125" style="275" customWidth="1"/>
    <col min="1538" max="1538" width="11" style="275" customWidth="1"/>
    <col min="1539" max="1540" width="13.85546875" style="275" customWidth="1"/>
    <col min="1541" max="1541" width="12.140625" style="275" customWidth="1"/>
    <col min="1542" max="1542" width="13.85546875" style="275" customWidth="1"/>
    <col min="1543" max="1543" width="11.5703125" style="275" customWidth="1"/>
    <col min="1544" max="1544" width="15.140625" style="275" customWidth="1"/>
    <col min="1545" max="1545" width="13.85546875" style="275" customWidth="1"/>
    <col min="1546" max="1546" width="10.5703125" style="275" customWidth="1"/>
    <col min="1547" max="1547" width="13.85546875" style="275" customWidth="1"/>
    <col min="1548" max="1548" width="11.7109375" style="275" customWidth="1"/>
    <col min="1549" max="1549" width="0" style="275" hidden="1" customWidth="1"/>
    <col min="1550" max="1550" width="35.140625" style="275" customWidth="1"/>
    <col min="1551" max="1551" width="36.28515625" style="275" customWidth="1"/>
    <col min="1552" max="1784" width="9.140625" style="275"/>
    <col min="1785" max="1785" width="3.5703125" style="275" customWidth="1"/>
    <col min="1786" max="1786" width="25.7109375" style="275" customWidth="1"/>
    <col min="1787" max="1787" width="11.5703125" style="275" customWidth="1"/>
    <col min="1788" max="1788" width="18.42578125" style="275" customWidth="1"/>
    <col min="1789" max="1789" width="10.140625" style="275" customWidth="1"/>
    <col min="1790" max="1790" width="15.5703125" style="275" customWidth="1"/>
    <col min="1791" max="1791" width="16" style="275" customWidth="1"/>
    <col min="1792" max="1792" width="7" style="275" customWidth="1"/>
    <col min="1793" max="1793" width="14.42578125" style="275" customWidth="1"/>
    <col min="1794" max="1794" width="11" style="275" customWidth="1"/>
    <col min="1795" max="1796" width="13.85546875" style="275" customWidth="1"/>
    <col min="1797" max="1797" width="12.140625" style="275" customWidth="1"/>
    <col min="1798" max="1798" width="13.85546875" style="275" customWidth="1"/>
    <col min="1799" max="1799" width="11.5703125" style="275" customWidth="1"/>
    <col min="1800" max="1800" width="15.140625" style="275" customWidth="1"/>
    <col min="1801" max="1801" width="13.85546875" style="275" customWidth="1"/>
    <col min="1802" max="1802" width="10.5703125" style="275" customWidth="1"/>
    <col min="1803" max="1803" width="13.85546875" style="275" customWidth="1"/>
    <col min="1804" max="1804" width="11.7109375" style="275" customWidth="1"/>
    <col min="1805" max="1805" width="0" style="275" hidden="1" customWidth="1"/>
    <col min="1806" max="1806" width="35.140625" style="275" customWidth="1"/>
    <col min="1807" max="1807" width="36.28515625" style="275" customWidth="1"/>
    <col min="1808" max="2040" width="9.140625" style="275"/>
    <col min="2041" max="2041" width="3.5703125" style="275" customWidth="1"/>
    <col min="2042" max="2042" width="25.7109375" style="275" customWidth="1"/>
    <col min="2043" max="2043" width="11.5703125" style="275" customWidth="1"/>
    <col min="2044" max="2044" width="18.42578125" style="275" customWidth="1"/>
    <col min="2045" max="2045" width="10.140625" style="275" customWidth="1"/>
    <col min="2046" max="2046" width="15.5703125" style="275" customWidth="1"/>
    <col min="2047" max="2047" width="16" style="275" customWidth="1"/>
    <col min="2048" max="2048" width="7" style="275" customWidth="1"/>
    <col min="2049" max="2049" width="14.42578125" style="275" customWidth="1"/>
    <col min="2050" max="2050" width="11" style="275" customWidth="1"/>
    <col min="2051" max="2052" width="13.85546875" style="275" customWidth="1"/>
    <col min="2053" max="2053" width="12.140625" style="275" customWidth="1"/>
    <col min="2054" max="2054" width="13.85546875" style="275" customWidth="1"/>
    <col min="2055" max="2055" width="11.5703125" style="275" customWidth="1"/>
    <col min="2056" max="2056" width="15.140625" style="275" customWidth="1"/>
    <col min="2057" max="2057" width="13.85546875" style="275" customWidth="1"/>
    <col min="2058" max="2058" width="10.5703125" style="275" customWidth="1"/>
    <col min="2059" max="2059" width="13.85546875" style="275" customWidth="1"/>
    <col min="2060" max="2060" width="11.7109375" style="275" customWidth="1"/>
    <col min="2061" max="2061" width="0" style="275" hidden="1" customWidth="1"/>
    <col min="2062" max="2062" width="35.140625" style="275" customWidth="1"/>
    <col min="2063" max="2063" width="36.28515625" style="275" customWidth="1"/>
    <col min="2064" max="2296" width="9.140625" style="275"/>
    <col min="2297" max="2297" width="3.5703125" style="275" customWidth="1"/>
    <col min="2298" max="2298" width="25.7109375" style="275" customWidth="1"/>
    <col min="2299" max="2299" width="11.5703125" style="275" customWidth="1"/>
    <col min="2300" max="2300" width="18.42578125" style="275" customWidth="1"/>
    <col min="2301" max="2301" width="10.140625" style="275" customWidth="1"/>
    <col min="2302" max="2302" width="15.5703125" style="275" customWidth="1"/>
    <col min="2303" max="2303" width="16" style="275" customWidth="1"/>
    <col min="2304" max="2304" width="7" style="275" customWidth="1"/>
    <col min="2305" max="2305" width="14.42578125" style="275" customWidth="1"/>
    <col min="2306" max="2306" width="11" style="275" customWidth="1"/>
    <col min="2307" max="2308" width="13.85546875" style="275" customWidth="1"/>
    <col min="2309" max="2309" width="12.140625" style="275" customWidth="1"/>
    <col min="2310" max="2310" width="13.85546875" style="275" customWidth="1"/>
    <col min="2311" max="2311" width="11.5703125" style="275" customWidth="1"/>
    <col min="2312" max="2312" width="15.140625" style="275" customWidth="1"/>
    <col min="2313" max="2313" width="13.85546875" style="275" customWidth="1"/>
    <col min="2314" max="2314" width="10.5703125" style="275" customWidth="1"/>
    <col min="2315" max="2315" width="13.85546875" style="275" customWidth="1"/>
    <col min="2316" max="2316" width="11.7109375" style="275" customWidth="1"/>
    <col min="2317" max="2317" width="0" style="275" hidden="1" customWidth="1"/>
    <col min="2318" max="2318" width="35.140625" style="275" customWidth="1"/>
    <col min="2319" max="2319" width="36.28515625" style="275" customWidth="1"/>
    <col min="2320" max="2552" width="9.140625" style="275"/>
    <col min="2553" max="2553" width="3.5703125" style="275" customWidth="1"/>
    <col min="2554" max="2554" width="25.7109375" style="275" customWidth="1"/>
    <col min="2555" max="2555" width="11.5703125" style="275" customWidth="1"/>
    <col min="2556" max="2556" width="18.42578125" style="275" customWidth="1"/>
    <col min="2557" max="2557" width="10.140625" style="275" customWidth="1"/>
    <col min="2558" max="2558" width="15.5703125" style="275" customWidth="1"/>
    <col min="2559" max="2559" width="16" style="275" customWidth="1"/>
    <col min="2560" max="2560" width="7" style="275" customWidth="1"/>
    <col min="2561" max="2561" width="14.42578125" style="275" customWidth="1"/>
    <col min="2562" max="2562" width="11" style="275" customWidth="1"/>
    <col min="2563" max="2564" width="13.85546875" style="275" customWidth="1"/>
    <col min="2565" max="2565" width="12.140625" style="275" customWidth="1"/>
    <col min="2566" max="2566" width="13.85546875" style="275" customWidth="1"/>
    <col min="2567" max="2567" width="11.5703125" style="275" customWidth="1"/>
    <col min="2568" max="2568" width="15.140625" style="275" customWidth="1"/>
    <col min="2569" max="2569" width="13.85546875" style="275" customWidth="1"/>
    <col min="2570" max="2570" width="10.5703125" style="275" customWidth="1"/>
    <col min="2571" max="2571" width="13.85546875" style="275" customWidth="1"/>
    <col min="2572" max="2572" width="11.7109375" style="275" customWidth="1"/>
    <col min="2573" max="2573" width="0" style="275" hidden="1" customWidth="1"/>
    <col min="2574" max="2574" width="35.140625" style="275" customWidth="1"/>
    <col min="2575" max="2575" width="36.28515625" style="275" customWidth="1"/>
    <col min="2576" max="2808" width="9.140625" style="275"/>
    <col min="2809" max="2809" width="3.5703125" style="275" customWidth="1"/>
    <col min="2810" max="2810" width="25.7109375" style="275" customWidth="1"/>
    <col min="2811" max="2811" width="11.5703125" style="275" customWidth="1"/>
    <col min="2812" max="2812" width="18.42578125" style="275" customWidth="1"/>
    <col min="2813" max="2813" width="10.140625" style="275" customWidth="1"/>
    <col min="2814" max="2814" width="15.5703125" style="275" customWidth="1"/>
    <col min="2815" max="2815" width="16" style="275" customWidth="1"/>
    <col min="2816" max="2816" width="7" style="275" customWidth="1"/>
    <col min="2817" max="2817" width="14.42578125" style="275" customWidth="1"/>
    <col min="2818" max="2818" width="11" style="275" customWidth="1"/>
    <col min="2819" max="2820" width="13.85546875" style="275" customWidth="1"/>
    <col min="2821" max="2821" width="12.140625" style="275" customWidth="1"/>
    <col min="2822" max="2822" width="13.85546875" style="275" customWidth="1"/>
    <col min="2823" max="2823" width="11.5703125" style="275" customWidth="1"/>
    <col min="2824" max="2824" width="15.140625" style="275" customWidth="1"/>
    <col min="2825" max="2825" width="13.85546875" style="275" customWidth="1"/>
    <col min="2826" max="2826" width="10.5703125" style="275" customWidth="1"/>
    <col min="2827" max="2827" width="13.85546875" style="275" customWidth="1"/>
    <col min="2828" max="2828" width="11.7109375" style="275" customWidth="1"/>
    <col min="2829" max="2829" width="0" style="275" hidden="1" customWidth="1"/>
    <col min="2830" max="2830" width="35.140625" style="275" customWidth="1"/>
    <col min="2831" max="2831" width="36.28515625" style="275" customWidth="1"/>
    <col min="2832" max="3064" width="9.140625" style="275"/>
    <col min="3065" max="3065" width="3.5703125" style="275" customWidth="1"/>
    <col min="3066" max="3066" width="25.7109375" style="275" customWidth="1"/>
    <col min="3067" max="3067" width="11.5703125" style="275" customWidth="1"/>
    <col min="3068" max="3068" width="18.42578125" style="275" customWidth="1"/>
    <col min="3069" max="3069" width="10.140625" style="275" customWidth="1"/>
    <col min="3070" max="3070" width="15.5703125" style="275" customWidth="1"/>
    <col min="3071" max="3071" width="16" style="275" customWidth="1"/>
    <col min="3072" max="3072" width="7" style="275" customWidth="1"/>
    <col min="3073" max="3073" width="14.42578125" style="275" customWidth="1"/>
    <col min="3074" max="3074" width="11" style="275" customWidth="1"/>
    <col min="3075" max="3076" width="13.85546875" style="275" customWidth="1"/>
    <col min="3077" max="3077" width="12.140625" style="275" customWidth="1"/>
    <col min="3078" max="3078" width="13.85546875" style="275" customWidth="1"/>
    <col min="3079" max="3079" width="11.5703125" style="275" customWidth="1"/>
    <col min="3080" max="3080" width="15.140625" style="275" customWidth="1"/>
    <col min="3081" max="3081" width="13.85546875" style="275" customWidth="1"/>
    <col min="3082" max="3082" width="10.5703125" style="275" customWidth="1"/>
    <col min="3083" max="3083" width="13.85546875" style="275" customWidth="1"/>
    <col min="3084" max="3084" width="11.7109375" style="275" customWidth="1"/>
    <col min="3085" max="3085" width="0" style="275" hidden="1" customWidth="1"/>
    <col min="3086" max="3086" width="35.140625" style="275" customWidth="1"/>
    <col min="3087" max="3087" width="36.28515625" style="275" customWidth="1"/>
    <col min="3088" max="3320" width="9.140625" style="275"/>
    <col min="3321" max="3321" width="3.5703125" style="275" customWidth="1"/>
    <col min="3322" max="3322" width="25.7109375" style="275" customWidth="1"/>
    <col min="3323" max="3323" width="11.5703125" style="275" customWidth="1"/>
    <col min="3324" max="3324" width="18.42578125" style="275" customWidth="1"/>
    <col min="3325" max="3325" width="10.140625" style="275" customWidth="1"/>
    <col min="3326" max="3326" width="15.5703125" style="275" customWidth="1"/>
    <col min="3327" max="3327" width="16" style="275" customWidth="1"/>
    <col min="3328" max="3328" width="7" style="275" customWidth="1"/>
    <col min="3329" max="3329" width="14.42578125" style="275" customWidth="1"/>
    <col min="3330" max="3330" width="11" style="275" customWidth="1"/>
    <col min="3331" max="3332" width="13.85546875" style="275" customWidth="1"/>
    <col min="3333" max="3333" width="12.140625" style="275" customWidth="1"/>
    <col min="3334" max="3334" width="13.85546875" style="275" customWidth="1"/>
    <col min="3335" max="3335" width="11.5703125" style="275" customWidth="1"/>
    <col min="3336" max="3336" width="15.140625" style="275" customWidth="1"/>
    <col min="3337" max="3337" width="13.85546875" style="275" customWidth="1"/>
    <col min="3338" max="3338" width="10.5703125" style="275" customWidth="1"/>
    <col min="3339" max="3339" width="13.85546875" style="275" customWidth="1"/>
    <col min="3340" max="3340" width="11.7109375" style="275" customWidth="1"/>
    <col min="3341" max="3341" width="0" style="275" hidden="1" customWidth="1"/>
    <col min="3342" max="3342" width="35.140625" style="275" customWidth="1"/>
    <col min="3343" max="3343" width="36.28515625" style="275" customWidth="1"/>
    <col min="3344" max="3576" width="9.140625" style="275"/>
    <col min="3577" max="3577" width="3.5703125" style="275" customWidth="1"/>
    <col min="3578" max="3578" width="25.7109375" style="275" customWidth="1"/>
    <col min="3579" max="3579" width="11.5703125" style="275" customWidth="1"/>
    <col min="3580" max="3580" width="18.42578125" style="275" customWidth="1"/>
    <col min="3581" max="3581" width="10.140625" style="275" customWidth="1"/>
    <col min="3582" max="3582" width="15.5703125" style="275" customWidth="1"/>
    <col min="3583" max="3583" width="16" style="275" customWidth="1"/>
    <col min="3584" max="3584" width="7" style="275" customWidth="1"/>
    <col min="3585" max="3585" width="14.42578125" style="275" customWidth="1"/>
    <col min="3586" max="3586" width="11" style="275" customWidth="1"/>
    <col min="3587" max="3588" width="13.85546875" style="275" customWidth="1"/>
    <col min="3589" max="3589" width="12.140625" style="275" customWidth="1"/>
    <col min="3590" max="3590" width="13.85546875" style="275" customWidth="1"/>
    <col min="3591" max="3591" width="11.5703125" style="275" customWidth="1"/>
    <col min="3592" max="3592" width="15.140625" style="275" customWidth="1"/>
    <col min="3593" max="3593" width="13.85546875" style="275" customWidth="1"/>
    <col min="3594" max="3594" width="10.5703125" style="275" customWidth="1"/>
    <col min="3595" max="3595" width="13.85546875" style="275" customWidth="1"/>
    <col min="3596" max="3596" width="11.7109375" style="275" customWidth="1"/>
    <col min="3597" max="3597" width="0" style="275" hidden="1" customWidth="1"/>
    <col min="3598" max="3598" width="35.140625" style="275" customWidth="1"/>
    <col min="3599" max="3599" width="36.28515625" style="275" customWidth="1"/>
    <col min="3600" max="3832" width="9.140625" style="275"/>
    <col min="3833" max="3833" width="3.5703125" style="275" customWidth="1"/>
    <col min="3834" max="3834" width="25.7109375" style="275" customWidth="1"/>
    <col min="3835" max="3835" width="11.5703125" style="275" customWidth="1"/>
    <col min="3836" max="3836" width="18.42578125" style="275" customWidth="1"/>
    <col min="3837" max="3837" width="10.140625" style="275" customWidth="1"/>
    <col min="3838" max="3838" width="15.5703125" style="275" customWidth="1"/>
    <col min="3839" max="3839" width="16" style="275" customWidth="1"/>
    <col min="3840" max="3840" width="7" style="275" customWidth="1"/>
    <col min="3841" max="3841" width="14.42578125" style="275" customWidth="1"/>
    <col min="3842" max="3842" width="11" style="275" customWidth="1"/>
    <col min="3843" max="3844" width="13.85546875" style="275" customWidth="1"/>
    <col min="3845" max="3845" width="12.140625" style="275" customWidth="1"/>
    <col min="3846" max="3846" width="13.85546875" style="275" customWidth="1"/>
    <col min="3847" max="3847" width="11.5703125" style="275" customWidth="1"/>
    <col min="3848" max="3848" width="15.140625" style="275" customWidth="1"/>
    <col min="3849" max="3849" width="13.85546875" style="275" customWidth="1"/>
    <col min="3850" max="3850" width="10.5703125" style="275" customWidth="1"/>
    <col min="3851" max="3851" width="13.85546875" style="275" customWidth="1"/>
    <col min="3852" max="3852" width="11.7109375" style="275" customWidth="1"/>
    <col min="3853" max="3853" width="0" style="275" hidden="1" customWidth="1"/>
    <col min="3854" max="3854" width="35.140625" style="275" customWidth="1"/>
    <col min="3855" max="3855" width="36.28515625" style="275" customWidth="1"/>
    <col min="3856" max="4088" width="9.140625" style="275"/>
    <col min="4089" max="4089" width="3.5703125" style="275" customWidth="1"/>
    <col min="4090" max="4090" width="25.7109375" style="275" customWidth="1"/>
    <col min="4091" max="4091" width="11.5703125" style="275" customWidth="1"/>
    <col min="4092" max="4092" width="18.42578125" style="275" customWidth="1"/>
    <col min="4093" max="4093" width="10.140625" style="275" customWidth="1"/>
    <col min="4094" max="4094" width="15.5703125" style="275" customWidth="1"/>
    <col min="4095" max="4095" width="16" style="275" customWidth="1"/>
    <col min="4096" max="4096" width="7" style="275" customWidth="1"/>
    <col min="4097" max="4097" width="14.42578125" style="275" customWidth="1"/>
    <col min="4098" max="4098" width="11" style="275" customWidth="1"/>
    <col min="4099" max="4100" width="13.85546875" style="275" customWidth="1"/>
    <col min="4101" max="4101" width="12.140625" style="275" customWidth="1"/>
    <col min="4102" max="4102" width="13.85546875" style="275" customWidth="1"/>
    <col min="4103" max="4103" width="11.5703125" style="275" customWidth="1"/>
    <col min="4104" max="4104" width="15.140625" style="275" customWidth="1"/>
    <col min="4105" max="4105" width="13.85546875" style="275" customWidth="1"/>
    <col min="4106" max="4106" width="10.5703125" style="275" customWidth="1"/>
    <col min="4107" max="4107" width="13.85546875" style="275" customWidth="1"/>
    <col min="4108" max="4108" width="11.7109375" style="275" customWidth="1"/>
    <col min="4109" max="4109" width="0" style="275" hidden="1" customWidth="1"/>
    <col min="4110" max="4110" width="35.140625" style="275" customWidth="1"/>
    <col min="4111" max="4111" width="36.28515625" style="275" customWidth="1"/>
    <col min="4112" max="4344" width="9.140625" style="275"/>
    <col min="4345" max="4345" width="3.5703125" style="275" customWidth="1"/>
    <col min="4346" max="4346" width="25.7109375" style="275" customWidth="1"/>
    <col min="4347" max="4347" width="11.5703125" style="275" customWidth="1"/>
    <col min="4348" max="4348" width="18.42578125" style="275" customWidth="1"/>
    <col min="4349" max="4349" width="10.140625" style="275" customWidth="1"/>
    <col min="4350" max="4350" width="15.5703125" style="275" customWidth="1"/>
    <col min="4351" max="4351" width="16" style="275" customWidth="1"/>
    <col min="4352" max="4352" width="7" style="275" customWidth="1"/>
    <col min="4353" max="4353" width="14.42578125" style="275" customWidth="1"/>
    <col min="4354" max="4354" width="11" style="275" customWidth="1"/>
    <col min="4355" max="4356" width="13.85546875" style="275" customWidth="1"/>
    <col min="4357" max="4357" width="12.140625" style="275" customWidth="1"/>
    <col min="4358" max="4358" width="13.85546875" style="275" customWidth="1"/>
    <col min="4359" max="4359" width="11.5703125" style="275" customWidth="1"/>
    <col min="4360" max="4360" width="15.140625" style="275" customWidth="1"/>
    <col min="4361" max="4361" width="13.85546875" style="275" customWidth="1"/>
    <col min="4362" max="4362" width="10.5703125" style="275" customWidth="1"/>
    <col min="4363" max="4363" width="13.85546875" style="275" customWidth="1"/>
    <col min="4364" max="4364" width="11.7109375" style="275" customWidth="1"/>
    <col min="4365" max="4365" width="0" style="275" hidden="1" customWidth="1"/>
    <col min="4366" max="4366" width="35.140625" style="275" customWidth="1"/>
    <col min="4367" max="4367" width="36.28515625" style="275" customWidth="1"/>
    <col min="4368" max="4600" width="9.140625" style="275"/>
    <col min="4601" max="4601" width="3.5703125" style="275" customWidth="1"/>
    <col min="4602" max="4602" width="25.7109375" style="275" customWidth="1"/>
    <col min="4603" max="4603" width="11.5703125" style="275" customWidth="1"/>
    <col min="4604" max="4604" width="18.42578125" style="275" customWidth="1"/>
    <col min="4605" max="4605" width="10.140625" style="275" customWidth="1"/>
    <col min="4606" max="4606" width="15.5703125" style="275" customWidth="1"/>
    <col min="4607" max="4607" width="16" style="275" customWidth="1"/>
    <col min="4608" max="4608" width="7" style="275" customWidth="1"/>
    <col min="4609" max="4609" width="14.42578125" style="275" customWidth="1"/>
    <col min="4610" max="4610" width="11" style="275" customWidth="1"/>
    <col min="4611" max="4612" width="13.85546875" style="275" customWidth="1"/>
    <col min="4613" max="4613" width="12.140625" style="275" customWidth="1"/>
    <col min="4614" max="4614" width="13.85546875" style="275" customWidth="1"/>
    <col min="4615" max="4615" width="11.5703125" style="275" customWidth="1"/>
    <col min="4616" max="4616" width="15.140625" style="275" customWidth="1"/>
    <col min="4617" max="4617" width="13.85546875" style="275" customWidth="1"/>
    <col min="4618" max="4618" width="10.5703125" style="275" customWidth="1"/>
    <col min="4619" max="4619" width="13.85546875" style="275" customWidth="1"/>
    <col min="4620" max="4620" width="11.7109375" style="275" customWidth="1"/>
    <col min="4621" max="4621" width="0" style="275" hidden="1" customWidth="1"/>
    <col min="4622" max="4622" width="35.140625" style="275" customWidth="1"/>
    <col min="4623" max="4623" width="36.28515625" style="275" customWidth="1"/>
    <col min="4624" max="4856" width="9.140625" style="275"/>
    <col min="4857" max="4857" width="3.5703125" style="275" customWidth="1"/>
    <col min="4858" max="4858" width="25.7109375" style="275" customWidth="1"/>
    <col min="4859" max="4859" width="11.5703125" style="275" customWidth="1"/>
    <col min="4860" max="4860" width="18.42578125" style="275" customWidth="1"/>
    <col min="4861" max="4861" width="10.140625" style="275" customWidth="1"/>
    <col min="4862" max="4862" width="15.5703125" style="275" customWidth="1"/>
    <col min="4863" max="4863" width="16" style="275" customWidth="1"/>
    <col min="4864" max="4864" width="7" style="275" customWidth="1"/>
    <col min="4865" max="4865" width="14.42578125" style="275" customWidth="1"/>
    <col min="4866" max="4866" width="11" style="275" customWidth="1"/>
    <col min="4867" max="4868" width="13.85546875" style="275" customWidth="1"/>
    <col min="4869" max="4869" width="12.140625" style="275" customWidth="1"/>
    <col min="4870" max="4870" width="13.85546875" style="275" customWidth="1"/>
    <col min="4871" max="4871" width="11.5703125" style="275" customWidth="1"/>
    <col min="4872" max="4872" width="15.140625" style="275" customWidth="1"/>
    <col min="4873" max="4873" width="13.85546875" style="275" customWidth="1"/>
    <col min="4874" max="4874" width="10.5703125" style="275" customWidth="1"/>
    <col min="4875" max="4875" width="13.85546875" style="275" customWidth="1"/>
    <col min="4876" max="4876" width="11.7109375" style="275" customWidth="1"/>
    <col min="4877" max="4877" width="0" style="275" hidden="1" customWidth="1"/>
    <col min="4878" max="4878" width="35.140625" style="275" customWidth="1"/>
    <col min="4879" max="4879" width="36.28515625" style="275" customWidth="1"/>
    <col min="4880" max="5112" width="9.140625" style="275"/>
    <col min="5113" max="5113" width="3.5703125" style="275" customWidth="1"/>
    <col min="5114" max="5114" width="25.7109375" style="275" customWidth="1"/>
    <col min="5115" max="5115" width="11.5703125" style="275" customWidth="1"/>
    <col min="5116" max="5116" width="18.42578125" style="275" customWidth="1"/>
    <col min="5117" max="5117" width="10.140625" style="275" customWidth="1"/>
    <col min="5118" max="5118" width="15.5703125" style="275" customWidth="1"/>
    <col min="5119" max="5119" width="16" style="275" customWidth="1"/>
    <col min="5120" max="5120" width="7" style="275" customWidth="1"/>
    <col min="5121" max="5121" width="14.42578125" style="275" customWidth="1"/>
    <col min="5122" max="5122" width="11" style="275" customWidth="1"/>
    <col min="5123" max="5124" width="13.85546875" style="275" customWidth="1"/>
    <col min="5125" max="5125" width="12.140625" style="275" customWidth="1"/>
    <col min="5126" max="5126" width="13.85546875" style="275" customWidth="1"/>
    <col min="5127" max="5127" width="11.5703125" style="275" customWidth="1"/>
    <col min="5128" max="5128" width="15.140625" style="275" customWidth="1"/>
    <col min="5129" max="5129" width="13.85546875" style="275" customWidth="1"/>
    <col min="5130" max="5130" width="10.5703125" style="275" customWidth="1"/>
    <col min="5131" max="5131" width="13.85546875" style="275" customWidth="1"/>
    <col min="5132" max="5132" width="11.7109375" style="275" customWidth="1"/>
    <col min="5133" max="5133" width="0" style="275" hidden="1" customWidth="1"/>
    <col min="5134" max="5134" width="35.140625" style="275" customWidth="1"/>
    <col min="5135" max="5135" width="36.28515625" style="275" customWidth="1"/>
    <col min="5136" max="5368" width="9.140625" style="275"/>
    <col min="5369" max="5369" width="3.5703125" style="275" customWidth="1"/>
    <col min="5370" max="5370" width="25.7109375" style="275" customWidth="1"/>
    <col min="5371" max="5371" width="11.5703125" style="275" customWidth="1"/>
    <col min="5372" max="5372" width="18.42578125" style="275" customWidth="1"/>
    <col min="5373" max="5373" width="10.140625" style="275" customWidth="1"/>
    <col min="5374" max="5374" width="15.5703125" style="275" customWidth="1"/>
    <col min="5375" max="5375" width="16" style="275" customWidth="1"/>
    <col min="5376" max="5376" width="7" style="275" customWidth="1"/>
    <col min="5377" max="5377" width="14.42578125" style="275" customWidth="1"/>
    <col min="5378" max="5378" width="11" style="275" customWidth="1"/>
    <col min="5379" max="5380" width="13.85546875" style="275" customWidth="1"/>
    <col min="5381" max="5381" width="12.140625" style="275" customWidth="1"/>
    <col min="5382" max="5382" width="13.85546875" style="275" customWidth="1"/>
    <col min="5383" max="5383" width="11.5703125" style="275" customWidth="1"/>
    <col min="5384" max="5384" width="15.140625" style="275" customWidth="1"/>
    <col min="5385" max="5385" width="13.85546875" style="275" customWidth="1"/>
    <col min="5386" max="5386" width="10.5703125" style="275" customWidth="1"/>
    <col min="5387" max="5387" width="13.85546875" style="275" customWidth="1"/>
    <col min="5388" max="5388" width="11.7109375" style="275" customWidth="1"/>
    <col min="5389" max="5389" width="0" style="275" hidden="1" customWidth="1"/>
    <col min="5390" max="5390" width="35.140625" style="275" customWidth="1"/>
    <col min="5391" max="5391" width="36.28515625" style="275" customWidth="1"/>
    <col min="5392" max="5624" width="9.140625" style="275"/>
    <col min="5625" max="5625" width="3.5703125" style="275" customWidth="1"/>
    <col min="5626" max="5626" width="25.7109375" style="275" customWidth="1"/>
    <col min="5627" max="5627" width="11.5703125" style="275" customWidth="1"/>
    <col min="5628" max="5628" width="18.42578125" style="275" customWidth="1"/>
    <col min="5629" max="5629" width="10.140625" style="275" customWidth="1"/>
    <col min="5630" max="5630" width="15.5703125" style="275" customWidth="1"/>
    <col min="5631" max="5631" width="16" style="275" customWidth="1"/>
    <col min="5632" max="5632" width="7" style="275" customWidth="1"/>
    <col min="5633" max="5633" width="14.42578125" style="275" customWidth="1"/>
    <col min="5634" max="5634" width="11" style="275" customWidth="1"/>
    <col min="5635" max="5636" width="13.85546875" style="275" customWidth="1"/>
    <col min="5637" max="5637" width="12.140625" style="275" customWidth="1"/>
    <col min="5638" max="5638" width="13.85546875" style="275" customWidth="1"/>
    <col min="5639" max="5639" width="11.5703125" style="275" customWidth="1"/>
    <col min="5640" max="5640" width="15.140625" style="275" customWidth="1"/>
    <col min="5641" max="5641" width="13.85546875" style="275" customWidth="1"/>
    <col min="5642" max="5642" width="10.5703125" style="275" customWidth="1"/>
    <col min="5643" max="5643" width="13.85546875" style="275" customWidth="1"/>
    <col min="5644" max="5644" width="11.7109375" style="275" customWidth="1"/>
    <col min="5645" max="5645" width="0" style="275" hidden="1" customWidth="1"/>
    <col min="5646" max="5646" width="35.140625" style="275" customWidth="1"/>
    <col min="5647" max="5647" width="36.28515625" style="275" customWidth="1"/>
    <col min="5648" max="5880" width="9.140625" style="275"/>
    <col min="5881" max="5881" width="3.5703125" style="275" customWidth="1"/>
    <col min="5882" max="5882" width="25.7109375" style="275" customWidth="1"/>
    <col min="5883" max="5883" width="11.5703125" style="275" customWidth="1"/>
    <col min="5884" max="5884" width="18.42578125" style="275" customWidth="1"/>
    <col min="5885" max="5885" width="10.140625" style="275" customWidth="1"/>
    <col min="5886" max="5886" width="15.5703125" style="275" customWidth="1"/>
    <col min="5887" max="5887" width="16" style="275" customWidth="1"/>
    <col min="5888" max="5888" width="7" style="275" customWidth="1"/>
    <col min="5889" max="5889" width="14.42578125" style="275" customWidth="1"/>
    <col min="5890" max="5890" width="11" style="275" customWidth="1"/>
    <col min="5891" max="5892" width="13.85546875" style="275" customWidth="1"/>
    <col min="5893" max="5893" width="12.140625" style="275" customWidth="1"/>
    <col min="5894" max="5894" width="13.85546875" style="275" customWidth="1"/>
    <col min="5895" max="5895" width="11.5703125" style="275" customWidth="1"/>
    <col min="5896" max="5896" width="15.140625" style="275" customWidth="1"/>
    <col min="5897" max="5897" width="13.85546875" style="275" customWidth="1"/>
    <col min="5898" max="5898" width="10.5703125" style="275" customWidth="1"/>
    <col min="5899" max="5899" width="13.85546875" style="275" customWidth="1"/>
    <col min="5900" max="5900" width="11.7109375" style="275" customWidth="1"/>
    <col min="5901" max="5901" width="0" style="275" hidden="1" customWidth="1"/>
    <col min="5902" max="5902" width="35.140625" style="275" customWidth="1"/>
    <col min="5903" max="5903" width="36.28515625" style="275" customWidth="1"/>
    <col min="5904" max="6136" width="9.140625" style="275"/>
    <col min="6137" max="6137" width="3.5703125" style="275" customWidth="1"/>
    <col min="6138" max="6138" width="25.7109375" style="275" customWidth="1"/>
    <col min="6139" max="6139" width="11.5703125" style="275" customWidth="1"/>
    <col min="6140" max="6140" width="18.42578125" style="275" customWidth="1"/>
    <col min="6141" max="6141" width="10.140625" style="275" customWidth="1"/>
    <col min="6142" max="6142" width="15.5703125" style="275" customWidth="1"/>
    <col min="6143" max="6143" width="16" style="275" customWidth="1"/>
    <col min="6144" max="6144" width="7" style="275" customWidth="1"/>
    <col min="6145" max="6145" width="14.42578125" style="275" customWidth="1"/>
    <col min="6146" max="6146" width="11" style="275" customWidth="1"/>
    <col min="6147" max="6148" width="13.85546875" style="275" customWidth="1"/>
    <col min="6149" max="6149" width="12.140625" style="275" customWidth="1"/>
    <col min="6150" max="6150" width="13.85546875" style="275" customWidth="1"/>
    <col min="6151" max="6151" width="11.5703125" style="275" customWidth="1"/>
    <col min="6152" max="6152" width="15.140625" style="275" customWidth="1"/>
    <col min="6153" max="6153" width="13.85546875" style="275" customWidth="1"/>
    <col min="6154" max="6154" width="10.5703125" style="275" customWidth="1"/>
    <col min="6155" max="6155" width="13.85546875" style="275" customWidth="1"/>
    <col min="6156" max="6156" width="11.7109375" style="275" customWidth="1"/>
    <col min="6157" max="6157" width="0" style="275" hidden="1" customWidth="1"/>
    <col min="6158" max="6158" width="35.140625" style="275" customWidth="1"/>
    <col min="6159" max="6159" width="36.28515625" style="275" customWidth="1"/>
    <col min="6160" max="6392" width="9.140625" style="275"/>
    <col min="6393" max="6393" width="3.5703125" style="275" customWidth="1"/>
    <col min="6394" max="6394" width="25.7109375" style="275" customWidth="1"/>
    <col min="6395" max="6395" width="11.5703125" style="275" customWidth="1"/>
    <col min="6396" max="6396" width="18.42578125" style="275" customWidth="1"/>
    <col min="6397" max="6397" width="10.140625" style="275" customWidth="1"/>
    <col min="6398" max="6398" width="15.5703125" style="275" customWidth="1"/>
    <col min="6399" max="6399" width="16" style="275" customWidth="1"/>
    <col min="6400" max="6400" width="7" style="275" customWidth="1"/>
    <col min="6401" max="6401" width="14.42578125" style="275" customWidth="1"/>
    <col min="6402" max="6402" width="11" style="275" customWidth="1"/>
    <col min="6403" max="6404" width="13.85546875" style="275" customWidth="1"/>
    <col min="6405" max="6405" width="12.140625" style="275" customWidth="1"/>
    <col min="6406" max="6406" width="13.85546875" style="275" customWidth="1"/>
    <col min="6407" max="6407" width="11.5703125" style="275" customWidth="1"/>
    <col min="6408" max="6408" width="15.140625" style="275" customWidth="1"/>
    <col min="6409" max="6409" width="13.85546875" style="275" customWidth="1"/>
    <col min="6410" max="6410" width="10.5703125" style="275" customWidth="1"/>
    <col min="6411" max="6411" width="13.85546875" style="275" customWidth="1"/>
    <col min="6412" max="6412" width="11.7109375" style="275" customWidth="1"/>
    <col min="6413" max="6413" width="0" style="275" hidden="1" customWidth="1"/>
    <col min="6414" max="6414" width="35.140625" style="275" customWidth="1"/>
    <col min="6415" max="6415" width="36.28515625" style="275" customWidth="1"/>
    <col min="6416" max="6648" width="9.140625" style="275"/>
    <col min="6649" max="6649" width="3.5703125" style="275" customWidth="1"/>
    <col min="6650" max="6650" width="25.7109375" style="275" customWidth="1"/>
    <col min="6651" max="6651" width="11.5703125" style="275" customWidth="1"/>
    <col min="6652" max="6652" width="18.42578125" style="275" customWidth="1"/>
    <col min="6653" max="6653" width="10.140625" style="275" customWidth="1"/>
    <col min="6654" max="6654" width="15.5703125" style="275" customWidth="1"/>
    <col min="6655" max="6655" width="16" style="275" customWidth="1"/>
    <col min="6656" max="6656" width="7" style="275" customWidth="1"/>
    <col min="6657" max="6657" width="14.42578125" style="275" customWidth="1"/>
    <col min="6658" max="6658" width="11" style="275" customWidth="1"/>
    <col min="6659" max="6660" width="13.85546875" style="275" customWidth="1"/>
    <col min="6661" max="6661" width="12.140625" style="275" customWidth="1"/>
    <col min="6662" max="6662" width="13.85546875" style="275" customWidth="1"/>
    <col min="6663" max="6663" width="11.5703125" style="275" customWidth="1"/>
    <col min="6664" max="6664" width="15.140625" style="275" customWidth="1"/>
    <col min="6665" max="6665" width="13.85546875" style="275" customWidth="1"/>
    <col min="6666" max="6666" width="10.5703125" style="275" customWidth="1"/>
    <col min="6667" max="6667" width="13.85546875" style="275" customWidth="1"/>
    <col min="6668" max="6668" width="11.7109375" style="275" customWidth="1"/>
    <col min="6669" max="6669" width="0" style="275" hidden="1" customWidth="1"/>
    <col min="6670" max="6670" width="35.140625" style="275" customWidth="1"/>
    <col min="6671" max="6671" width="36.28515625" style="275" customWidth="1"/>
    <col min="6672" max="6904" width="9.140625" style="275"/>
    <col min="6905" max="6905" width="3.5703125" style="275" customWidth="1"/>
    <col min="6906" max="6906" width="25.7109375" style="275" customWidth="1"/>
    <col min="6907" max="6907" width="11.5703125" style="275" customWidth="1"/>
    <col min="6908" max="6908" width="18.42578125" style="275" customWidth="1"/>
    <col min="6909" max="6909" width="10.140625" style="275" customWidth="1"/>
    <col min="6910" max="6910" width="15.5703125" style="275" customWidth="1"/>
    <col min="6911" max="6911" width="16" style="275" customWidth="1"/>
    <col min="6912" max="6912" width="7" style="275" customWidth="1"/>
    <col min="6913" max="6913" width="14.42578125" style="275" customWidth="1"/>
    <col min="6914" max="6914" width="11" style="275" customWidth="1"/>
    <col min="6915" max="6916" width="13.85546875" style="275" customWidth="1"/>
    <col min="6917" max="6917" width="12.140625" style="275" customWidth="1"/>
    <col min="6918" max="6918" width="13.85546875" style="275" customWidth="1"/>
    <col min="6919" max="6919" width="11.5703125" style="275" customWidth="1"/>
    <col min="6920" max="6920" width="15.140625" style="275" customWidth="1"/>
    <col min="6921" max="6921" width="13.85546875" style="275" customWidth="1"/>
    <col min="6922" max="6922" width="10.5703125" style="275" customWidth="1"/>
    <col min="6923" max="6923" width="13.85546875" style="275" customWidth="1"/>
    <col min="6924" max="6924" width="11.7109375" style="275" customWidth="1"/>
    <col min="6925" max="6925" width="0" style="275" hidden="1" customWidth="1"/>
    <col min="6926" max="6926" width="35.140625" style="275" customWidth="1"/>
    <col min="6927" max="6927" width="36.28515625" style="275" customWidth="1"/>
    <col min="6928" max="7160" width="9.140625" style="275"/>
    <col min="7161" max="7161" width="3.5703125" style="275" customWidth="1"/>
    <col min="7162" max="7162" width="25.7109375" style="275" customWidth="1"/>
    <col min="7163" max="7163" width="11.5703125" style="275" customWidth="1"/>
    <col min="7164" max="7164" width="18.42578125" style="275" customWidth="1"/>
    <col min="7165" max="7165" width="10.140625" style="275" customWidth="1"/>
    <col min="7166" max="7166" width="15.5703125" style="275" customWidth="1"/>
    <col min="7167" max="7167" width="16" style="275" customWidth="1"/>
    <col min="7168" max="7168" width="7" style="275" customWidth="1"/>
    <col min="7169" max="7169" width="14.42578125" style="275" customWidth="1"/>
    <col min="7170" max="7170" width="11" style="275" customWidth="1"/>
    <col min="7171" max="7172" width="13.85546875" style="275" customWidth="1"/>
    <col min="7173" max="7173" width="12.140625" style="275" customWidth="1"/>
    <col min="7174" max="7174" width="13.85546875" style="275" customWidth="1"/>
    <col min="7175" max="7175" width="11.5703125" style="275" customWidth="1"/>
    <col min="7176" max="7176" width="15.140625" style="275" customWidth="1"/>
    <col min="7177" max="7177" width="13.85546875" style="275" customWidth="1"/>
    <col min="7178" max="7178" width="10.5703125" style="275" customWidth="1"/>
    <col min="7179" max="7179" width="13.85546875" style="275" customWidth="1"/>
    <col min="7180" max="7180" width="11.7109375" style="275" customWidth="1"/>
    <col min="7181" max="7181" width="0" style="275" hidden="1" customWidth="1"/>
    <col min="7182" max="7182" width="35.140625" style="275" customWidth="1"/>
    <col min="7183" max="7183" width="36.28515625" style="275" customWidth="1"/>
    <col min="7184" max="7416" width="9.140625" style="275"/>
    <col min="7417" max="7417" width="3.5703125" style="275" customWidth="1"/>
    <col min="7418" max="7418" width="25.7109375" style="275" customWidth="1"/>
    <col min="7419" max="7419" width="11.5703125" style="275" customWidth="1"/>
    <col min="7420" max="7420" width="18.42578125" style="275" customWidth="1"/>
    <col min="7421" max="7421" width="10.140625" style="275" customWidth="1"/>
    <col min="7422" max="7422" width="15.5703125" style="275" customWidth="1"/>
    <col min="7423" max="7423" width="16" style="275" customWidth="1"/>
    <col min="7424" max="7424" width="7" style="275" customWidth="1"/>
    <col min="7425" max="7425" width="14.42578125" style="275" customWidth="1"/>
    <col min="7426" max="7426" width="11" style="275" customWidth="1"/>
    <col min="7427" max="7428" width="13.85546875" style="275" customWidth="1"/>
    <col min="7429" max="7429" width="12.140625" style="275" customWidth="1"/>
    <col min="7430" max="7430" width="13.85546875" style="275" customWidth="1"/>
    <col min="7431" max="7431" width="11.5703125" style="275" customWidth="1"/>
    <col min="7432" max="7432" width="15.140625" style="275" customWidth="1"/>
    <col min="7433" max="7433" width="13.85546875" style="275" customWidth="1"/>
    <col min="7434" max="7434" width="10.5703125" style="275" customWidth="1"/>
    <col min="7435" max="7435" width="13.85546875" style="275" customWidth="1"/>
    <col min="7436" max="7436" width="11.7109375" style="275" customWidth="1"/>
    <col min="7437" max="7437" width="0" style="275" hidden="1" customWidth="1"/>
    <col min="7438" max="7438" width="35.140625" style="275" customWidth="1"/>
    <col min="7439" max="7439" width="36.28515625" style="275" customWidth="1"/>
    <col min="7440" max="7672" width="9.140625" style="275"/>
    <col min="7673" max="7673" width="3.5703125" style="275" customWidth="1"/>
    <col min="7674" max="7674" width="25.7109375" style="275" customWidth="1"/>
    <col min="7675" max="7675" width="11.5703125" style="275" customWidth="1"/>
    <col min="7676" max="7676" width="18.42578125" style="275" customWidth="1"/>
    <col min="7677" max="7677" width="10.140625" style="275" customWidth="1"/>
    <col min="7678" max="7678" width="15.5703125" style="275" customWidth="1"/>
    <col min="7679" max="7679" width="16" style="275" customWidth="1"/>
    <col min="7680" max="7680" width="7" style="275" customWidth="1"/>
    <col min="7681" max="7681" width="14.42578125" style="275" customWidth="1"/>
    <col min="7682" max="7682" width="11" style="275" customWidth="1"/>
    <col min="7683" max="7684" width="13.85546875" style="275" customWidth="1"/>
    <col min="7685" max="7685" width="12.140625" style="275" customWidth="1"/>
    <col min="7686" max="7686" width="13.85546875" style="275" customWidth="1"/>
    <col min="7687" max="7687" width="11.5703125" style="275" customWidth="1"/>
    <col min="7688" max="7688" width="15.140625" style="275" customWidth="1"/>
    <col min="7689" max="7689" width="13.85546875" style="275" customWidth="1"/>
    <col min="7690" max="7690" width="10.5703125" style="275" customWidth="1"/>
    <col min="7691" max="7691" width="13.85546875" style="275" customWidth="1"/>
    <col min="7692" max="7692" width="11.7109375" style="275" customWidth="1"/>
    <col min="7693" max="7693" width="0" style="275" hidden="1" customWidth="1"/>
    <col min="7694" max="7694" width="35.140625" style="275" customWidth="1"/>
    <col min="7695" max="7695" width="36.28515625" style="275" customWidth="1"/>
    <col min="7696" max="7928" width="9.140625" style="275"/>
    <col min="7929" max="7929" width="3.5703125" style="275" customWidth="1"/>
    <col min="7930" max="7930" width="25.7109375" style="275" customWidth="1"/>
    <col min="7931" max="7931" width="11.5703125" style="275" customWidth="1"/>
    <col min="7932" max="7932" width="18.42578125" style="275" customWidth="1"/>
    <col min="7933" max="7933" width="10.140625" style="275" customWidth="1"/>
    <col min="7934" max="7934" width="15.5703125" style="275" customWidth="1"/>
    <col min="7935" max="7935" width="16" style="275" customWidth="1"/>
    <col min="7936" max="7936" width="7" style="275" customWidth="1"/>
    <col min="7937" max="7937" width="14.42578125" style="275" customWidth="1"/>
    <col min="7938" max="7938" width="11" style="275" customWidth="1"/>
    <col min="7939" max="7940" width="13.85546875" style="275" customWidth="1"/>
    <col min="7941" max="7941" width="12.140625" style="275" customWidth="1"/>
    <col min="7942" max="7942" width="13.85546875" style="275" customWidth="1"/>
    <col min="7943" max="7943" width="11.5703125" style="275" customWidth="1"/>
    <col min="7944" max="7944" width="15.140625" style="275" customWidth="1"/>
    <col min="7945" max="7945" width="13.85546875" style="275" customWidth="1"/>
    <col min="7946" max="7946" width="10.5703125" style="275" customWidth="1"/>
    <col min="7947" max="7947" width="13.85546875" style="275" customWidth="1"/>
    <col min="7948" max="7948" width="11.7109375" style="275" customWidth="1"/>
    <col min="7949" max="7949" width="0" style="275" hidden="1" customWidth="1"/>
    <col min="7950" max="7950" width="35.140625" style="275" customWidth="1"/>
    <col min="7951" max="7951" width="36.28515625" style="275" customWidth="1"/>
    <col min="7952" max="8184" width="9.140625" style="275"/>
    <col min="8185" max="8185" width="3.5703125" style="275" customWidth="1"/>
    <col min="8186" max="8186" width="25.7109375" style="275" customWidth="1"/>
    <col min="8187" max="8187" width="11.5703125" style="275" customWidth="1"/>
    <col min="8188" max="8188" width="18.42578125" style="275" customWidth="1"/>
    <col min="8189" max="8189" width="10.140625" style="275" customWidth="1"/>
    <col min="8190" max="8190" width="15.5703125" style="275" customWidth="1"/>
    <col min="8191" max="8191" width="16" style="275" customWidth="1"/>
    <col min="8192" max="8192" width="7" style="275" customWidth="1"/>
    <col min="8193" max="8193" width="14.42578125" style="275" customWidth="1"/>
    <col min="8194" max="8194" width="11" style="275" customWidth="1"/>
    <col min="8195" max="8196" width="13.85546875" style="275" customWidth="1"/>
    <col min="8197" max="8197" width="12.140625" style="275" customWidth="1"/>
    <col min="8198" max="8198" width="13.85546875" style="275" customWidth="1"/>
    <col min="8199" max="8199" width="11.5703125" style="275" customWidth="1"/>
    <col min="8200" max="8200" width="15.140625" style="275" customWidth="1"/>
    <col min="8201" max="8201" width="13.85546875" style="275" customWidth="1"/>
    <col min="8202" max="8202" width="10.5703125" style="275" customWidth="1"/>
    <col min="8203" max="8203" width="13.85546875" style="275" customWidth="1"/>
    <col min="8204" max="8204" width="11.7109375" style="275" customWidth="1"/>
    <col min="8205" max="8205" width="0" style="275" hidden="1" customWidth="1"/>
    <col min="8206" max="8206" width="35.140625" style="275" customWidth="1"/>
    <col min="8207" max="8207" width="36.28515625" style="275" customWidth="1"/>
    <col min="8208" max="8440" width="9.140625" style="275"/>
    <col min="8441" max="8441" width="3.5703125" style="275" customWidth="1"/>
    <col min="8442" max="8442" width="25.7109375" style="275" customWidth="1"/>
    <col min="8443" max="8443" width="11.5703125" style="275" customWidth="1"/>
    <col min="8444" max="8444" width="18.42578125" style="275" customWidth="1"/>
    <col min="8445" max="8445" width="10.140625" style="275" customWidth="1"/>
    <col min="8446" max="8446" width="15.5703125" style="275" customWidth="1"/>
    <col min="8447" max="8447" width="16" style="275" customWidth="1"/>
    <col min="8448" max="8448" width="7" style="275" customWidth="1"/>
    <col min="8449" max="8449" width="14.42578125" style="275" customWidth="1"/>
    <col min="8450" max="8450" width="11" style="275" customWidth="1"/>
    <col min="8451" max="8452" width="13.85546875" style="275" customWidth="1"/>
    <col min="8453" max="8453" width="12.140625" style="275" customWidth="1"/>
    <col min="8454" max="8454" width="13.85546875" style="275" customWidth="1"/>
    <col min="8455" max="8455" width="11.5703125" style="275" customWidth="1"/>
    <col min="8456" max="8456" width="15.140625" style="275" customWidth="1"/>
    <col min="8457" max="8457" width="13.85546875" style="275" customWidth="1"/>
    <col min="8458" max="8458" width="10.5703125" style="275" customWidth="1"/>
    <col min="8459" max="8459" width="13.85546875" style="275" customWidth="1"/>
    <col min="8460" max="8460" width="11.7109375" style="275" customWidth="1"/>
    <col min="8461" max="8461" width="0" style="275" hidden="1" customWidth="1"/>
    <col min="8462" max="8462" width="35.140625" style="275" customWidth="1"/>
    <col min="8463" max="8463" width="36.28515625" style="275" customWidth="1"/>
    <col min="8464" max="8696" width="9.140625" style="275"/>
    <col min="8697" max="8697" width="3.5703125" style="275" customWidth="1"/>
    <col min="8698" max="8698" width="25.7109375" style="275" customWidth="1"/>
    <col min="8699" max="8699" width="11.5703125" style="275" customWidth="1"/>
    <col min="8700" max="8700" width="18.42578125" style="275" customWidth="1"/>
    <col min="8701" max="8701" width="10.140625" style="275" customWidth="1"/>
    <col min="8702" max="8702" width="15.5703125" style="275" customWidth="1"/>
    <col min="8703" max="8703" width="16" style="275" customWidth="1"/>
    <col min="8704" max="8704" width="7" style="275" customWidth="1"/>
    <col min="8705" max="8705" width="14.42578125" style="275" customWidth="1"/>
    <col min="8706" max="8706" width="11" style="275" customWidth="1"/>
    <col min="8707" max="8708" width="13.85546875" style="275" customWidth="1"/>
    <col min="8709" max="8709" width="12.140625" style="275" customWidth="1"/>
    <col min="8710" max="8710" width="13.85546875" style="275" customWidth="1"/>
    <col min="8711" max="8711" width="11.5703125" style="275" customWidth="1"/>
    <col min="8712" max="8712" width="15.140625" style="275" customWidth="1"/>
    <col min="8713" max="8713" width="13.85546875" style="275" customWidth="1"/>
    <col min="8714" max="8714" width="10.5703125" style="275" customWidth="1"/>
    <col min="8715" max="8715" width="13.85546875" style="275" customWidth="1"/>
    <col min="8716" max="8716" width="11.7109375" style="275" customWidth="1"/>
    <col min="8717" max="8717" width="0" style="275" hidden="1" customWidth="1"/>
    <col min="8718" max="8718" width="35.140625" style="275" customWidth="1"/>
    <col min="8719" max="8719" width="36.28515625" style="275" customWidth="1"/>
    <col min="8720" max="8952" width="9.140625" style="275"/>
    <col min="8953" max="8953" width="3.5703125" style="275" customWidth="1"/>
    <col min="8954" max="8954" width="25.7109375" style="275" customWidth="1"/>
    <col min="8955" max="8955" width="11.5703125" style="275" customWidth="1"/>
    <col min="8956" max="8956" width="18.42578125" style="275" customWidth="1"/>
    <col min="8957" max="8957" width="10.140625" style="275" customWidth="1"/>
    <col min="8958" max="8958" width="15.5703125" style="275" customWidth="1"/>
    <col min="8959" max="8959" width="16" style="275" customWidth="1"/>
    <col min="8960" max="8960" width="7" style="275" customWidth="1"/>
    <col min="8961" max="8961" width="14.42578125" style="275" customWidth="1"/>
    <col min="8962" max="8962" width="11" style="275" customWidth="1"/>
    <col min="8963" max="8964" width="13.85546875" style="275" customWidth="1"/>
    <col min="8965" max="8965" width="12.140625" style="275" customWidth="1"/>
    <col min="8966" max="8966" width="13.85546875" style="275" customWidth="1"/>
    <col min="8967" max="8967" width="11.5703125" style="275" customWidth="1"/>
    <col min="8968" max="8968" width="15.140625" style="275" customWidth="1"/>
    <col min="8969" max="8969" width="13.85546875" style="275" customWidth="1"/>
    <col min="8970" max="8970" width="10.5703125" style="275" customWidth="1"/>
    <col min="8971" max="8971" width="13.85546875" style="275" customWidth="1"/>
    <col min="8972" max="8972" width="11.7109375" style="275" customWidth="1"/>
    <col min="8973" max="8973" width="0" style="275" hidden="1" customWidth="1"/>
    <col min="8974" max="8974" width="35.140625" style="275" customWidth="1"/>
    <col min="8975" max="8975" width="36.28515625" style="275" customWidth="1"/>
    <col min="8976" max="9208" width="9.140625" style="275"/>
    <col min="9209" max="9209" width="3.5703125" style="275" customWidth="1"/>
    <col min="9210" max="9210" width="25.7109375" style="275" customWidth="1"/>
    <col min="9211" max="9211" width="11.5703125" style="275" customWidth="1"/>
    <col min="9212" max="9212" width="18.42578125" style="275" customWidth="1"/>
    <col min="9213" max="9213" width="10.140625" style="275" customWidth="1"/>
    <col min="9214" max="9214" width="15.5703125" style="275" customWidth="1"/>
    <col min="9215" max="9215" width="16" style="275" customWidth="1"/>
    <col min="9216" max="9216" width="7" style="275" customWidth="1"/>
    <col min="9217" max="9217" width="14.42578125" style="275" customWidth="1"/>
    <col min="9218" max="9218" width="11" style="275" customWidth="1"/>
    <col min="9219" max="9220" width="13.85546875" style="275" customWidth="1"/>
    <col min="9221" max="9221" width="12.140625" style="275" customWidth="1"/>
    <col min="9222" max="9222" width="13.85546875" style="275" customWidth="1"/>
    <col min="9223" max="9223" width="11.5703125" style="275" customWidth="1"/>
    <col min="9224" max="9224" width="15.140625" style="275" customWidth="1"/>
    <col min="9225" max="9225" width="13.85546875" style="275" customWidth="1"/>
    <col min="9226" max="9226" width="10.5703125" style="275" customWidth="1"/>
    <col min="9227" max="9227" width="13.85546875" style="275" customWidth="1"/>
    <col min="9228" max="9228" width="11.7109375" style="275" customWidth="1"/>
    <col min="9229" max="9229" width="0" style="275" hidden="1" customWidth="1"/>
    <col min="9230" max="9230" width="35.140625" style="275" customWidth="1"/>
    <col min="9231" max="9231" width="36.28515625" style="275" customWidth="1"/>
    <col min="9232" max="9464" width="9.140625" style="275"/>
    <col min="9465" max="9465" width="3.5703125" style="275" customWidth="1"/>
    <col min="9466" max="9466" width="25.7109375" style="275" customWidth="1"/>
    <col min="9467" max="9467" width="11.5703125" style="275" customWidth="1"/>
    <col min="9468" max="9468" width="18.42578125" style="275" customWidth="1"/>
    <col min="9469" max="9469" width="10.140625" style="275" customWidth="1"/>
    <col min="9470" max="9470" width="15.5703125" style="275" customWidth="1"/>
    <col min="9471" max="9471" width="16" style="275" customWidth="1"/>
    <col min="9472" max="9472" width="7" style="275" customWidth="1"/>
    <col min="9473" max="9473" width="14.42578125" style="275" customWidth="1"/>
    <col min="9474" max="9474" width="11" style="275" customWidth="1"/>
    <col min="9475" max="9476" width="13.85546875" style="275" customWidth="1"/>
    <col min="9477" max="9477" width="12.140625" style="275" customWidth="1"/>
    <col min="9478" max="9478" width="13.85546875" style="275" customWidth="1"/>
    <col min="9479" max="9479" width="11.5703125" style="275" customWidth="1"/>
    <col min="9480" max="9480" width="15.140625" style="275" customWidth="1"/>
    <col min="9481" max="9481" width="13.85546875" style="275" customWidth="1"/>
    <col min="9482" max="9482" width="10.5703125" style="275" customWidth="1"/>
    <col min="9483" max="9483" width="13.85546875" style="275" customWidth="1"/>
    <col min="9484" max="9484" width="11.7109375" style="275" customWidth="1"/>
    <col min="9485" max="9485" width="0" style="275" hidden="1" customWidth="1"/>
    <col min="9486" max="9486" width="35.140625" style="275" customWidth="1"/>
    <col min="9487" max="9487" width="36.28515625" style="275" customWidth="1"/>
    <col min="9488" max="9720" width="9.140625" style="275"/>
    <col min="9721" max="9721" width="3.5703125" style="275" customWidth="1"/>
    <col min="9722" max="9722" width="25.7109375" style="275" customWidth="1"/>
    <col min="9723" max="9723" width="11.5703125" style="275" customWidth="1"/>
    <col min="9724" max="9724" width="18.42578125" style="275" customWidth="1"/>
    <col min="9725" max="9725" width="10.140625" style="275" customWidth="1"/>
    <col min="9726" max="9726" width="15.5703125" style="275" customWidth="1"/>
    <col min="9727" max="9727" width="16" style="275" customWidth="1"/>
    <col min="9728" max="9728" width="7" style="275" customWidth="1"/>
    <col min="9729" max="9729" width="14.42578125" style="275" customWidth="1"/>
    <col min="9730" max="9730" width="11" style="275" customWidth="1"/>
    <col min="9731" max="9732" width="13.85546875" style="275" customWidth="1"/>
    <col min="9733" max="9733" width="12.140625" style="275" customWidth="1"/>
    <col min="9734" max="9734" width="13.85546875" style="275" customWidth="1"/>
    <col min="9735" max="9735" width="11.5703125" style="275" customWidth="1"/>
    <col min="9736" max="9736" width="15.140625" style="275" customWidth="1"/>
    <col min="9737" max="9737" width="13.85546875" style="275" customWidth="1"/>
    <col min="9738" max="9738" width="10.5703125" style="275" customWidth="1"/>
    <col min="9739" max="9739" width="13.85546875" style="275" customWidth="1"/>
    <col min="9740" max="9740" width="11.7109375" style="275" customWidth="1"/>
    <col min="9741" max="9741" width="0" style="275" hidden="1" customWidth="1"/>
    <col min="9742" max="9742" width="35.140625" style="275" customWidth="1"/>
    <col min="9743" max="9743" width="36.28515625" style="275" customWidth="1"/>
    <col min="9744" max="9976" width="9.140625" style="275"/>
    <col min="9977" max="9977" width="3.5703125" style="275" customWidth="1"/>
    <col min="9978" max="9978" width="25.7109375" style="275" customWidth="1"/>
    <col min="9979" max="9979" width="11.5703125" style="275" customWidth="1"/>
    <col min="9980" max="9980" width="18.42578125" style="275" customWidth="1"/>
    <col min="9981" max="9981" width="10.140625" style="275" customWidth="1"/>
    <col min="9982" max="9982" width="15.5703125" style="275" customWidth="1"/>
    <col min="9983" max="9983" width="16" style="275" customWidth="1"/>
    <col min="9984" max="9984" width="7" style="275" customWidth="1"/>
    <col min="9985" max="9985" width="14.42578125" style="275" customWidth="1"/>
    <col min="9986" max="9986" width="11" style="275" customWidth="1"/>
    <col min="9987" max="9988" width="13.85546875" style="275" customWidth="1"/>
    <col min="9989" max="9989" width="12.140625" style="275" customWidth="1"/>
    <col min="9990" max="9990" width="13.85546875" style="275" customWidth="1"/>
    <col min="9991" max="9991" width="11.5703125" style="275" customWidth="1"/>
    <col min="9992" max="9992" width="15.140625" style="275" customWidth="1"/>
    <col min="9993" max="9993" width="13.85546875" style="275" customWidth="1"/>
    <col min="9994" max="9994" width="10.5703125" style="275" customWidth="1"/>
    <col min="9995" max="9995" width="13.85546875" style="275" customWidth="1"/>
    <col min="9996" max="9996" width="11.7109375" style="275" customWidth="1"/>
    <col min="9997" max="9997" width="0" style="275" hidden="1" customWidth="1"/>
    <col min="9998" max="9998" width="35.140625" style="275" customWidth="1"/>
    <col min="9999" max="9999" width="36.28515625" style="275" customWidth="1"/>
    <col min="10000" max="10232" width="9.140625" style="275"/>
    <col min="10233" max="10233" width="3.5703125" style="275" customWidth="1"/>
    <col min="10234" max="10234" width="25.7109375" style="275" customWidth="1"/>
    <col min="10235" max="10235" width="11.5703125" style="275" customWidth="1"/>
    <col min="10236" max="10236" width="18.42578125" style="275" customWidth="1"/>
    <col min="10237" max="10237" width="10.140625" style="275" customWidth="1"/>
    <col min="10238" max="10238" width="15.5703125" style="275" customWidth="1"/>
    <col min="10239" max="10239" width="16" style="275" customWidth="1"/>
    <col min="10240" max="10240" width="7" style="275" customWidth="1"/>
    <col min="10241" max="10241" width="14.42578125" style="275" customWidth="1"/>
    <col min="10242" max="10242" width="11" style="275" customWidth="1"/>
    <col min="10243" max="10244" width="13.85546875" style="275" customWidth="1"/>
    <col min="10245" max="10245" width="12.140625" style="275" customWidth="1"/>
    <col min="10246" max="10246" width="13.85546875" style="275" customWidth="1"/>
    <col min="10247" max="10247" width="11.5703125" style="275" customWidth="1"/>
    <col min="10248" max="10248" width="15.140625" style="275" customWidth="1"/>
    <col min="10249" max="10249" width="13.85546875" style="275" customWidth="1"/>
    <col min="10250" max="10250" width="10.5703125" style="275" customWidth="1"/>
    <col min="10251" max="10251" width="13.85546875" style="275" customWidth="1"/>
    <col min="10252" max="10252" width="11.7109375" style="275" customWidth="1"/>
    <col min="10253" max="10253" width="0" style="275" hidden="1" customWidth="1"/>
    <col min="10254" max="10254" width="35.140625" style="275" customWidth="1"/>
    <col min="10255" max="10255" width="36.28515625" style="275" customWidth="1"/>
    <col min="10256" max="10488" width="9.140625" style="275"/>
    <col min="10489" max="10489" width="3.5703125" style="275" customWidth="1"/>
    <col min="10490" max="10490" width="25.7109375" style="275" customWidth="1"/>
    <col min="10491" max="10491" width="11.5703125" style="275" customWidth="1"/>
    <col min="10492" max="10492" width="18.42578125" style="275" customWidth="1"/>
    <col min="10493" max="10493" width="10.140625" style="275" customWidth="1"/>
    <col min="10494" max="10494" width="15.5703125" style="275" customWidth="1"/>
    <col min="10495" max="10495" width="16" style="275" customWidth="1"/>
    <col min="10496" max="10496" width="7" style="275" customWidth="1"/>
    <col min="10497" max="10497" width="14.42578125" style="275" customWidth="1"/>
    <col min="10498" max="10498" width="11" style="275" customWidth="1"/>
    <col min="10499" max="10500" width="13.85546875" style="275" customWidth="1"/>
    <col min="10501" max="10501" width="12.140625" style="275" customWidth="1"/>
    <col min="10502" max="10502" width="13.85546875" style="275" customWidth="1"/>
    <col min="10503" max="10503" width="11.5703125" style="275" customWidth="1"/>
    <col min="10504" max="10504" width="15.140625" style="275" customWidth="1"/>
    <col min="10505" max="10505" width="13.85546875" style="275" customWidth="1"/>
    <col min="10506" max="10506" width="10.5703125" style="275" customWidth="1"/>
    <col min="10507" max="10507" width="13.85546875" style="275" customWidth="1"/>
    <col min="10508" max="10508" width="11.7109375" style="275" customWidth="1"/>
    <col min="10509" max="10509" width="0" style="275" hidden="1" customWidth="1"/>
    <col min="10510" max="10510" width="35.140625" style="275" customWidth="1"/>
    <col min="10511" max="10511" width="36.28515625" style="275" customWidth="1"/>
    <col min="10512" max="10744" width="9.140625" style="275"/>
    <col min="10745" max="10745" width="3.5703125" style="275" customWidth="1"/>
    <col min="10746" max="10746" width="25.7109375" style="275" customWidth="1"/>
    <col min="10747" max="10747" width="11.5703125" style="275" customWidth="1"/>
    <col min="10748" max="10748" width="18.42578125" style="275" customWidth="1"/>
    <col min="10749" max="10749" width="10.140625" style="275" customWidth="1"/>
    <col min="10750" max="10750" width="15.5703125" style="275" customWidth="1"/>
    <col min="10751" max="10751" width="16" style="275" customWidth="1"/>
    <col min="10752" max="10752" width="7" style="275" customWidth="1"/>
    <col min="10753" max="10753" width="14.42578125" style="275" customWidth="1"/>
    <col min="10754" max="10754" width="11" style="275" customWidth="1"/>
    <col min="10755" max="10756" width="13.85546875" style="275" customWidth="1"/>
    <col min="10757" max="10757" width="12.140625" style="275" customWidth="1"/>
    <col min="10758" max="10758" width="13.85546875" style="275" customWidth="1"/>
    <col min="10759" max="10759" width="11.5703125" style="275" customWidth="1"/>
    <col min="10760" max="10760" width="15.140625" style="275" customWidth="1"/>
    <col min="10761" max="10761" width="13.85546875" style="275" customWidth="1"/>
    <col min="10762" max="10762" width="10.5703125" style="275" customWidth="1"/>
    <col min="10763" max="10763" width="13.85546875" style="275" customWidth="1"/>
    <col min="10764" max="10764" width="11.7109375" style="275" customWidth="1"/>
    <col min="10765" max="10765" width="0" style="275" hidden="1" customWidth="1"/>
    <col min="10766" max="10766" width="35.140625" style="275" customWidth="1"/>
    <col min="10767" max="10767" width="36.28515625" style="275" customWidth="1"/>
    <col min="10768" max="11000" width="9.140625" style="275"/>
    <col min="11001" max="11001" width="3.5703125" style="275" customWidth="1"/>
    <col min="11002" max="11002" width="25.7109375" style="275" customWidth="1"/>
    <col min="11003" max="11003" width="11.5703125" style="275" customWidth="1"/>
    <col min="11004" max="11004" width="18.42578125" style="275" customWidth="1"/>
    <col min="11005" max="11005" width="10.140625" style="275" customWidth="1"/>
    <col min="11006" max="11006" width="15.5703125" style="275" customWidth="1"/>
    <col min="11007" max="11007" width="16" style="275" customWidth="1"/>
    <col min="11008" max="11008" width="7" style="275" customWidth="1"/>
    <col min="11009" max="11009" width="14.42578125" style="275" customWidth="1"/>
    <col min="11010" max="11010" width="11" style="275" customWidth="1"/>
    <col min="11011" max="11012" width="13.85546875" style="275" customWidth="1"/>
    <col min="11013" max="11013" width="12.140625" style="275" customWidth="1"/>
    <col min="11014" max="11014" width="13.85546875" style="275" customWidth="1"/>
    <col min="11015" max="11015" width="11.5703125" style="275" customWidth="1"/>
    <col min="11016" max="11016" width="15.140625" style="275" customWidth="1"/>
    <col min="11017" max="11017" width="13.85546875" style="275" customWidth="1"/>
    <col min="11018" max="11018" width="10.5703125" style="275" customWidth="1"/>
    <col min="11019" max="11019" width="13.85546875" style="275" customWidth="1"/>
    <col min="11020" max="11020" width="11.7109375" style="275" customWidth="1"/>
    <col min="11021" max="11021" width="0" style="275" hidden="1" customWidth="1"/>
    <col min="11022" max="11022" width="35.140625" style="275" customWidth="1"/>
    <col min="11023" max="11023" width="36.28515625" style="275" customWidth="1"/>
    <col min="11024" max="11256" width="9.140625" style="275"/>
    <col min="11257" max="11257" width="3.5703125" style="275" customWidth="1"/>
    <col min="11258" max="11258" width="25.7109375" style="275" customWidth="1"/>
    <col min="11259" max="11259" width="11.5703125" style="275" customWidth="1"/>
    <col min="11260" max="11260" width="18.42578125" style="275" customWidth="1"/>
    <col min="11261" max="11261" width="10.140625" style="275" customWidth="1"/>
    <col min="11262" max="11262" width="15.5703125" style="275" customWidth="1"/>
    <col min="11263" max="11263" width="16" style="275" customWidth="1"/>
    <col min="11264" max="11264" width="7" style="275" customWidth="1"/>
    <col min="11265" max="11265" width="14.42578125" style="275" customWidth="1"/>
    <col min="11266" max="11266" width="11" style="275" customWidth="1"/>
    <col min="11267" max="11268" width="13.85546875" style="275" customWidth="1"/>
    <col min="11269" max="11269" width="12.140625" style="275" customWidth="1"/>
    <col min="11270" max="11270" width="13.85546875" style="275" customWidth="1"/>
    <col min="11271" max="11271" width="11.5703125" style="275" customWidth="1"/>
    <col min="11272" max="11272" width="15.140625" style="275" customWidth="1"/>
    <col min="11273" max="11273" width="13.85546875" style="275" customWidth="1"/>
    <col min="11274" max="11274" width="10.5703125" style="275" customWidth="1"/>
    <col min="11275" max="11275" width="13.85546875" style="275" customWidth="1"/>
    <col min="11276" max="11276" width="11.7109375" style="275" customWidth="1"/>
    <col min="11277" max="11277" width="0" style="275" hidden="1" customWidth="1"/>
    <col min="11278" max="11278" width="35.140625" style="275" customWidth="1"/>
    <col min="11279" max="11279" width="36.28515625" style="275" customWidth="1"/>
    <col min="11280" max="11512" width="9.140625" style="275"/>
    <col min="11513" max="11513" width="3.5703125" style="275" customWidth="1"/>
    <col min="11514" max="11514" width="25.7109375" style="275" customWidth="1"/>
    <col min="11515" max="11515" width="11.5703125" style="275" customWidth="1"/>
    <col min="11516" max="11516" width="18.42578125" style="275" customWidth="1"/>
    <col min="11517" max="11517" width="10.140625" style="275" customWidth="1"/>
    <col min="11518" max="11518" width="15.5703125" style="275" customWidth="1"/>
    <col min="11519" max="11519" width="16" style="275" customWidth="1"/>
    <col min="11520" max="11520" width="7" style="275" customWidth="1"/>
    <col min="11521" max="11521" width="14.42578125" style="275" customWidth="1"/>
    <col min="11522" max="11522" width="11" style="275" customWidth="1"/>
    <col min="11523" max="11524" width="13.85546875" style="275" customWidth="1"/>
    <col min="11525" max="11525" width="12.140625" style="275" customWidth="1"/>
    <col min="11526" max="11526" width="13.85546875" style="275" customWidth="1"/>
    <col min="11527" max="11527" width="11.5703125" style="275" customWidth="1"/>
    <col min="11528" max="11528" width="15.140625" style="275" customWidth="1"/>
    <col min="11529" max="11529" width="13.85546875" style="275" customWidth="1"/>
    <col min="11530" max="11530" width="10.5703125" style="275" customWidth="1"/>
    <col min="11531" max="11531" width="13.85546875" style="275" customWidth="1"/>
    <col min="11532" max="11532" width="11.7109375" style="275" customWidth="1"/>
    <col min="11533" max="11533" width="0" style="275" hidden="1" customWidth="1"/>
    <col min="11534" max="11534" width="35.140625" style="275" customWidth="1"/>
    <col min="11535" max="11535" width="36.28515625" style="275" customWidth="1"/>
    <col min="11536" max="11768" width="9.140625" style="275"/>
    <col min="11769" max="11769" width="3.5703125" style="275" customWidth="1"/>
    <col min="11770" max="11770" width="25.7109375" style="275" customWidth="1"/>
    <col min="11771" max="11771" width="11.5703125" style="275" customWidth="1"/>
    <col min="11772" max="11772" width="18.42578125" style="275" customWidth="1"/>
    <col min="11773" max="11773" width="10.140625" style="275" customWidth="1"/>
    <col min="11774" max="11774" width="15.5703125" style="275" customWidth="1"/>
    <col min="11775" max="11775" width="16" style="275" customWidth="1"/>
    <col min="11776" max="11776" width="7" style="275" customWidth="1"/>
    <col min="11777" max="11777" width="14.42578125" style="275" customWidth="1"/>
    <col min="11778" max="11778" width="11" style="275" customWidth="1"/>
    <col min="11779" max="11780" width="13.85546875" style="275" customWidth="1"/>
    <col min="11781" max="11781" width="12.140625" style="275" customWidth="1"/>
    <col min="11782" max="11782" width="13.85546875" style="275" customWidth="1"/>
    <col min="11783" max="11783" width="11.5703125" style="275" customWidth="1"/>
    <col min="11784" max="11784" width="15.140625" style="275" customWidth="1"/>
    <col min="11785" max="11785" width="13.85546875" style="275" customWidth="1"/>
    <col min="11786" max="11786" width="10.5703125" style="275" customWidth="1"/>
    <col min="11787" max="11787" width="13.85546875" style="275" customWidth="1"/>
    <col min="11788" max="11788" width="11.7109375" style="275" customWidth="1"/>
    <col min="11789" max="11789" width="0" style="275" hidden="1" customWidth="1"/>
    <col min="11790" max="11790" width="35.140625" style="275" customWidth="1"/>
    <col min="11791" max="11791" width="36.28515625" style="275" customWidth="1"/>
    <col min="11792" max="12024" width="9.140625" style="275"/>
    <col min="12025" max="12025" width="3.5703125" style="275" customWidth="1"/>
    <col min="12026" max="12026" width="25.7109375" style="275" customWidth="1"/>
    <col min="12027" max="12027" width="11.5703125" style="275" customWidth="1"/>
    <col min="12028" max="12028" width="18.42578125" style="275" customWidth="1"/>
    <col min="12029" max="12029" width="10.140625" style="275" customWidth="1"/>
    <col min="12030" max="12030" width="15.5703125" style="275" customWidth="1"/>
    <col min="12031" max="12031" width="16" style="275" customWidth="1"/>
    <col min="12032" max="12032" width="7" style="275" customWidth="1"/>
    <col min="12033" max="12033" width="14.42578125" style="275" customWidth="1"/>
    <col min="12034" max="12034" width="11" style="275" customWidth="1"/>
    <col min="12035" max="12036" width="13.85546875" style="275" customWidth="1"/>
    <col min="12037" max="12037" width="12.140625" style="275" customWidth="1"/>
    <col min="12038" max="12038" width="13.85546875" style="275" customWidth="1"/>
    <col min="12039" max="12039" width="11.5703125" style="275" customWidth="1"/>
    <col min="12040" max="12040" width="15.140625" style="275" customWidth="1"/>
    <col min="12041" max="12041" width="13.85546875" style="275" customWidth="1"/>
    <col min="12042" max="12042" width="10.5703125" style="275" customWidth="1"/>
    <col min="12043" max="12043" width="13.85546875" style="275" customWidth="1"/>
    <col min="12044" max="12044" width="11.7109375" style="275" customWidth="1"/>
    <col min="12045" max="12045" width="0" style="275" hidden="1" customWidth="1"/>
    <col min="12046" max="12046" width="35.140625" style="275" customWidth="1"/>
    <col min="12047" max="12047" width="36.28515625" style="275" customWidth="1"/>
    <col min="12048" max="12280" width="9.140625" style="275"/>
    <col min="12281" max="12281" width="3.5703125" style="275" customWidth="1"/>
    <col min="12282" max="12282" width="25.7109375" style="275" customWidth="1"/>
    <col min="12283" max="12283" width="11.5703125" style="275" customWidth="1"/>
    <col min="12284" max="12284" width="18.42578125" style="275" customWidth="1"/>
    <col min="12285" max="12285" width="10.140625" style="275" customWidth="1"/>
    <col min="12286" max="12286" width="15.5703125" style="275" customWidth="1"/>
    <col min="12287" max="12287" width="16" style="275" customWidth="1"/>
    <col min="12288" max="12288" width="7" style="275" customWidth="1"/>
    <col min="12289" max="12289" width="14.42578125" style="275" customWidth="1"/>
    <col min="12290" max="12290" width="11" style="275" customWidth="1"/>
    <col min="12291" max="12292" width="13.85546875" style="275" customWidth="1"/>
    <col min="12293" max="12293" width="12.140625" style="275" customWidth="1"/>
    <col min="12294" max="12294" width="13.85546875" style="275" customWidth="1"/>
    <col min="12295" max="12295" width="11.5703125" style="275" customWidth="1"/>
    <col min="12296" max="12296" width="15.140625" style="275" customWidth="1"/>
    <col min="12297" max="12297" width="13.85546875" style="275" customWidth="1"/>
    <col min="12298" max="12298" width="10.5703125" style="275" customWidth="1"/>
    <col min="12299" max="12299" width="13.85546875" style="275" customWidth="1"/>
    <col min="12300" max="12300" width="11.7109375" style="275" customWidth="1"/>
    <col min="12301" max="12301" width="0" style="275" hidden="1" customWidth="1"/>
    <col min="12302" max="12302" width="35.140625" style="275" customWidth="1"/>
    <col min="12303" max="12303" width="36.28515625" style="275" customWidth="1"/>
    <col min="12304" max="12536" width="9.140625" style="275"/>
    <col min="12537" max="12537" width="3.5703125" style="275" customWidth="1"/>
    <col min="12538" max="12538" width="25.7109375" style="275" customWidth="1"/>
    <col min="12539" max="12539" width="11.5703125" style="275" customWidth="1"/>
    <col min="12540" max="12540" width="18.42578125" style="275" customWidth="1"/>
    <col min="12541" max="12541" width="10.140625" style="275" customWidth="1"/>
    <col min="12542" max="12542" width="15.5703125" style="275" customWidth="1"/>
    <col min="12543" max="12543" width="16" style="275" customWidth="1"/>
    <col min="12544" max="12544" width="7" style="275" customWidth="1"/>
    <col min="12545" max="12545" width="14.42578125" style="275" customWidth="1"/>
    <col min="12546" max="12546" width="11" style="275" customWidth="1"/>
    <col min="12547" max="12548" width="13.85546875" style="275" customWidth="1"/>
    <col min="12549" max="12549" width="12.140625" style="275" customWidth="1"/>
    <col min="12550" max="12550" width="13.85546875" style="275" customWidth="1"/>
    <col min="12551" max="12551" width="11.5703125" style="275" customWidth="1"/>
    <col min="12552" max="12552" width="15.140625" style="275" customWidth="1"/>
    <col min="12553" max="12553" width="13.85546875" style="275" customWidth="1"/>
    <col min="12554" max="12554" width="10.5703125" style="275" customWidth="1"/>
    <col min="12555" max="12555" width="13.85546875" style="275" customWidth="1"/>
    <col min="12556" max="12556" width="11.7109375" style="275" customWidth="1"/>
    <col min="12557" max="12557" width="0" style="275" hidden="1" customWidth="1"/>
    <col min="12558" max="12558" width="35.140625" style="275" customWidth="1"/>
    <col min="12559" max="12559" width="36.28515625" style="275" customWidth="1"/>
    <col min="12560" max="12792" width="9.140625" style="275"/>
    <col min="12793" max="12793" width="3.5703125" style="275" customWidth="1"/>
    <col min="12794" max="12794" width="25.7109375" style="275" customWidth="1"/>
    <col min="12795" max="12795" width="11.5703125" style="275" customWidth="1"/>
    <col min="12796" max="12796" width="18.42578125" style="275" customWidth="1"/>
    <col min="12797" max="12797" width="10.140625" style="275" customWidth="1"/>
    <col min="12798" max="12798" width="15.5703125" style="275" customWidth="1"/>
    <col min="12799" max="12799" width="16" style="275" customWidth="1"/>
    <col min="12800" max="12800" width="7" style="275" customWidth="1"/>
    <col min="12801" max="12801" width="14.42578125" style="275" customWidth="1"/>
    <col min="12802" max="12802" width="11" style="275" customWidth="1"/>
    <col min="12803" max="12804" width="13.85546875" style="275" customWidth="1"/>
    <col min="12805" max="12805" width="12.140625" style="275" customWidth="1"/>
    <col min="12806" max="12806" width="13.85546875" style="275" customWidth="1"/>
    <col min="12807" max="12807" width="11.5703125" style="275" customWidth="1"/>
    <col min="12808" max="12808" width="15.140625" style="275" customWidth="1"/>
    <col min="12809" max="12809" width="13.85546875" style="275" customWidth="1"/>
    <col min="12810" max="12810" width="10.5703125" style="275" customWidth="1"/>
    <col min="12811" max="12811" width="13.85546875" style="275" customWidth="1"/>
    <col min="12812" max="12812" width="11.7109375" style="275" customWidth="1"/>
    <col min="12813" max="12813" width="0" style="275" hidden="1" customWidth="1"/>
    <col min="12814" max="12814" width="35.140625" style="275" customWidth="1"/>
    <col min="12815" max="12815" width="36.28515625" style="275" customWidth="1"/>
    <col min="12816" max="13048" width="9.140625" style="275"/>
    <col min="13049" max="13049" width="3.5703125" style="275" customWidth="1"/>
    <col min="13050" max="13050" width="25.7109375" style="275" customWidth="1"/>
    <col min="13051" max="13051" width="11.5703125" style="275" customWidth="1"/>
    <col min="13052" max="13052" width="18.42578125" style="275" customWidth="1"/>
    <col min="13053" max="13053" width="10.140625" style="275" customWidth="1"/>
    <col min="13054" max="13054" width="15.5703125" style="275" customWidth="1"/>
    <col min="13055" max="13055" width="16" style="275" customWidth="1"/>
    <col min="13056" max="13056" width="7" style="275" customWidth="1"/>
    <col min="13057" max="13057" width="14.42578125" style="275" customWidth="1"/>
    <col min="13058" max="13058" width="11" style="275" customWidth="1"/>
    <col min="13059" max="13060" width="13.85546875" style="275" customWidth="1"/>
    <col min="13061" max="13061" width="12.140625" style="275" customWidth="1"/>
    <col min="13062" max="13062" width="13.85546875" style="275" customWidth="1"/>
    <col min="13063" max="13063" width="11.5703125" style="275" customWidth="1"/>
    <col min="13064" max="13064" width="15.140625" style="275" customWidth="1"/>
    <col min="13065" max="13065" width="13.85546875" style="275" customWidth="1"/>
    <col min="13066" max="13066" width="10.5703125" style="275" customWidth="1"/>
    <col min="13067" max="13067" width="13.85546875" style="275" customWidth="1"/>
    <col min="13068" max="13068" width="11.7109375" style="275" customWidth="1"/>
    <col min="13069" max="13069" width="0" style="275" hidden="1" customWidth="1"/>
    <col min="13070" max="13070" width="35.140625" style="275" customWidth="1"/>
    <col min="13071" max="13071" width="36.28515625" style="275" customWidth="1"/>
    <col min="13072" max="13304" width="9.140625" style="275"/>
    <col min="13305" max="13305" width="3.5703125" style="275" customWidth="1"/>
    <col min="13306" max="13306" width="25.7109375" style="275" customWidth="1"/>
    <col min="13307" max="13307" width="11.5703125" style="275" customWidth="1"/>
    <col min="13308" max="13308" width="18.42578125" style="275" customWidth="1"/>
    <col min="13309" max="13309" width="10.140625" style="275" customWidth="1"/>
    <col min="13310" max="13310" width="15.5703125" style="275" customWidth="1"/>
    <col min="13311" max="13311" width="16" style="275" customWidth="1"/>
    <col min="13312" max="13312" width="7" style="275" customWidth="1"/>
    <col min="13313" max="13313" width="14.42578125" style="275" customWidth="1"/>
    <col min="13314" max="13314" width="11" style="275" customWidth="1"/>
    <col min="13315" max="13316" width="13.85546875" style="275" customWidth="1"/>
    <col min="13317" max="13317" width="12.140625" style="275" customWidth="1"/>
    <col min="13318" max="13318" width="13.85546875" style="275" customWidth="1"/>
    <col min="13319" max="13319" width="11.5703125" style="275" customWidth="1"/>
    <col min="13320" max="13320" width="15.140625" style="275" customWidth="1"/>
    <col min="13321" max="13321" width="13.85546875" style="275" customWidth="1"/>
    <col min="13322" max="13322" width="10.5703125" style="275" customWidth="1"/>
    <col min="13323" max="13323" width="13.85546875" style="275" customWidth="1"/>
    <col min="13324" max="13324" width="11.7109375" style="275" customWidth="1"/>
    <col min="13325" max="13325" width="0" style="275" hidden="1" customWidth="1"/>
    <col min="13326" max="13326" width="35.140625" style="275" customWidth="1"/>
    <col min="13327" max="13327" width="36.28515625" style="275" customWidth="1"/>
    <col min="13328" max="13560" width="9.140625" style="275"/>
    <col min="13561" max="13561" width="3.5703125" style="275" customWidth="1"/>
    <col min="13562" max="13562" width="25.7109375" style="275" customWidth="1"/>
    <col min="13563" max="13563" width="11.5703125" style="275" customWidth="1"/>
    <col min="13564" max="13564" width="18.42578125" style="275" customWidth="1"/>
    <col min="13565" max="13565" width="10.140625" style="275" customWidth="1"/>
    <col min="13566" max="13566" width="15.5703125" style="275" customWidth="1"/>
    <col min="13567" max="13567" width="16" style="275" customWidth="1"/>
    <col min="13568" max="13568" width="7" style="275" customWidth="1"/>
    <col min="13569" max="13569" width="14.42578125" style="275" customWidth="1"/>
    <col min="13570" max="13570" width="11" style="275" customWidth="1"/>
    <col min="13571" max="13572" width="13.85546875" style="275" customWidth="1"/>
    <col min="13573" max="13573" width="12.140625" style="275" customWidth="1"/>
    <col min="13574" max="13574" width="13.85546875" style="275" customWidth="1"/>
    <col min="13575" max="13575" width="11.5703125" style="275" customWidth="1"/>
    <col min="13576" max="13576" width="15.140625" style="275" customWidth="1"/>
    <col min="13577" max="13577" width="13.85546875" style="275" customWidth="1"/>
    <col min="13578" max="13578" width="10.5703125" style="275" customWidth="1"/>
    <col min="13579" max="13579" width="13.85546875" style="275" customWidth="1"/>
    <col min="13580" max="13580" width="11.7109375" style="275" customWidth="1"/>
    <col min="13581" max="13581" width="0" style="275" hidden="1" customWidth="1"/>
    <col min="13582" max="13582" width="35.140625" style="275" customWidth="1"/>
    <col min="13583" max="13583" width="36.28515625" style="275" customWidth="1"/>
    <col min="13584" max="13816" width="9.140625" style="275"/>
    <col min="13817" max="13817" width="3.5703125" style="275" customWidth="1"/>
    <col min="13818" max="13818" width="25.7109375" style="275" customWidth="1"/>
    <col min="13819" max="13819" width="11.5703125" style="275" customWidth="1"/>
    <col min="13820" max="13820" width="18.42578125" style="275" customWidth="1"/>
    <col min="13821" max="13821" width="10.140625" style="275" customWidth="1"/>
    <col min="13822" max="13822" width="15.5703125" style="275" customWidth="1"/>
    <col min="13823" max="13823" width="16" style="275" customWidth="1"/>
    <col min="13824" max="13824" width="7" style="275" customWidth="1"/>
    <col min="13825" max="13825" width="14.42578125" style="275" customWidth="1"/>
    <col min="13826" max="13826" width="11" style="275" customWidth="1"/>
    <col min="13827" max="13828" width="13.85546875" style="275" customWidth="1"/>
    <col min="13829" max="13829" width="12.140625" style="275" customWidth="1"/>
    <col min="13830" max="13830" width="13.85546875" style="275" customWidth="1"/>
    <col min="13831" max="13831" width="11.5703125" style="275" customWidth="1"/>
    <col min="13832" max="13832" width="15.140625" style="275" customWidth="1"/>
    <col min="13833" max="13833" width="13.85546875" style="275" customWidth="1"/>
    <col min="13834" max="13834" width="10.5703125" style="275" customWidth="1"/>
    <col min="13835" max="13835" width="13.85546875" style="275" customWidth="1"/>
    <col min="13836" max="13836" width="11.7109375" style="275" customWidth="1"/>
    <col min="13837" max="13837" width="0" style="275" hidden="1" customWidth="1"/>
    <col min="13838" max="13838" width="35.140625" style="275" customWidth="1"/>
    <col min="13839" max="13839" width="36.28515625" style="275" customWidth="1"/>
    <col min="13840" max="14072" width="9.140625" style="275"/>
    <col min="14073" max="14073" width="3.5703125" style="275" customWidth="1"/>
    <col min="14074" max="14074" width="25.7109375" style="275" customWidth="1"/>
    <col min="14075" max="14075" width="11.5703125" style="275" customWidth="1"/>
    <col min="14076" max="14076" width="18.42578125" style="275" customWidth="1"/>
    <col min="14077" max="14077" width="10.140625" style="275" customWidth="1"/>
    <col min="14078" max="14078" width="15.5703125" style="275" customWidth="1"/>
    <col min="14079" max="14079" width="16" style="275" customWidth="1"/>
    <col min="14080" max="14080" width="7" style="275" customWidth="1"/>
    <col min="14081" max="14081" width="14.42578125" style="275" customWidth="1"/>
    <col min="14082" max="14082" width="11" style="275" customWidth="1"/>
    <col min="14083" max="14084" width="13.85546875" style="275" customWidth="1"/>
    <col min="14085" max="14085" width="12.140625" style="275" customWidth="1"/>
    <col min="14086" max="14086" width="13.85546875" style="275" customWidth="1"/>
    <col min="14087" max="14087" width="11.5703125" style="275" customWidth="1"/>
    <col min="14088" max="14088" width="15.140625" style="275" customWidth="1"/>
    <col min="14089" max="14089" width="13.85546875" style="275" customWidth="1"/>
    <col min="14090" max="14090" width="10.5703125" style="275" customWidth="1"/>
    <col min="14091" max="14091" width="13.85546875" style="275" customWidth="1"/>
    <col min="14092" max="14092" width="11.7109375" style="275" customWidth="1"/>
    <col min="14093" max="14093" width="0" style="275" hidden="1" customWidth="1"/>
    <col min="14094" max="14094" width="35.140625" style="275" customWidth="1"/>
    <col min="14095" max="14095" width="36.28515625" style="275" customWidth="1"/>
    <col min="14096" max="14328" width="9.140625" style="275"/>
    <col min="14329" max="14329" width="3.5703125" style="275" customWidth="1"/>
    <col min="14330" max="14330" width="25.7109375" style="275" customWidth="1"/>
    <col min="14331" max="14331" width="11.5703125" style="275" customWidth="1"/>
    <col min="14332" max="14332" width="18.42578125" style="275" customWidth="1"/>
    <col min="14333" max="14333" width="10.140625" style="275" customWidth="1"/>
    <col min="14334" max="14334" width="15.5703125" style="275" customWidth="1"/>
    <col min="14335" max="14335" width="16" style="275" customWidth="1"/>
    <col min="14336" max="14336" width="7" style="275" customWidth="1"/>
    <col min="14337" max="14337" width="14.42578125" style="275" customWidth="1"/>
    <col min="14338" max="14338" width="11" style="275" customWidth="1"/>
    <col min="14339" max="14340" width="13.85546875" style="275" customWidth="1"/>
    <col min="14341" max="14341" width="12.140625" style="275" customWidth="1"/>
    <col min="14342" max="14342" width="13.85546875" style="275" customWidth="1"/>
    <col min="14343" max="14343" width="11.5703125" style="275" customWidth="1"/>
    <col min="14344" max="14344" width="15.140625" style="275" customWidth="1"/>
    <col min="14345" max="14345" width="13.85546875" style="275" customWidth="1"/>
    <col min="14346" max="14346" width="10.5703125" style="275" customWidth="1"/>
    <col min="14347" max="14347" width="13.85546875" style="275" customWidth="1"/>
    <col min="14348" max="14348" width="11.7109375" style="275" customWidth="1"/>
    <col min="14349" max="14349" width="0" style="275" hidden="1" customWidth="1"/>
    <col min="14350" max="14350" width="35.140625" style="275" customWidth="1"/>
    <col min="14351" max="14351" width="36.28515625" style="275" customWidth="1"/>
    <col min="14352" max="14584" width="9.140625" style="275"/>
    <col min="14585" max="14585" width="3.5703125" style="275" customWidth="1"/>
    <col min="14586" max="14586" width="25.7109375" style="275" customWidth="1"/>
    <col min="14587" max="14587" width="11.5703125" style="275" customWidth="1"/>
    <col min="14588" max="14588" width="18.42578125" style="275" customWidth="1"/>
    <col min="14589" max="14589" width="10.140625" style="275" customWidth="1"/>
    <col min="14590" max="14590" width="15.5703125" style="275" customWidth="1"/>
    <col min="14591" max="14591" width="16" style="275" customWidth="1"/>
    <col min="14592" max="14592" width="7" style="275" customWidth="1"/>
    <col min="14593" max="14593" width="14.42578125" style="275" customWidth="1"/>
    <col min="14594" max="14594" width="11" style="275" customWidth="1"/>
    <col min="14595" max="14596" width="13.85546875" style="275" customWidth="1"/>
    <col min="14597" max="14597" width="12.140625" style="275" customWidth="1"/>
    <col min="14598" max="14598" width="13.85546875" style="275" customWidth="1"/>
    <col min="14599" max="14599" width="11.5703125" style="275" customWidth="1"/>
    <col min="14600" max="14600" width="15.140625" style="275" customWidth="1"/>
    <col min="14601" max="14601" width="13.85546875" style="275" customWidth="1"/>
    <col min="14602" max="14602" width="10.5703125" style="275" customWidth="1"/>
    <col min="14603" max="14603" width="13.85546875" style="275" customWidth="1"/>
    <col min="14604" max="14604" width="11.7109375" style="275" customWidth="1"/>
    <col min="14605" max="14605" width="0" style="275" hidden="1" customWidth="1"/>
    <col min="14606" max="14606" width="35.140625" style="275" customWidth="1"/>
    <col min="14607" max="14607" width="36.28515625" style="275" customWidth="1"/>
    <col min="14608" max="14840" width="9.140625" style="275"/>
    <col min="14841" max="14841" width="3.5703125" style="275" customWidth="1"/>
    <col min="14842" max="14842" width="25.7109375" style="275" customWidth="1"/>
    <col min="14843" max="14843" width="11.5703125" style="275" customWidth="1"/>
    <col min="14844" max="14844" width="18.42578125" style="275" customWidth="1"/>
    <col min="14845" max="14845" width="10.140625" style="275" customWidth="1"/>
    <col min="14846" max="14846" width="15.5703125" style="275" customWidth="1"/>
    <col min="14847" max="14847" width="16" style="275" customWidth="1"/>
    <col min="14848" max="14848" width="7" style="275" customWidth="1"/>
    <col min="14849" max="14849" width="14.42578125" style="275" customWidth="1"/>
    <col min="14850" max="14850" width="11" style="275" customWidth="1"/>
    <col min="14851" max="14852" width="13.85546875" style="275" customWidth="1"/>
    <col min="14853" max="14853" width="12.140625" style="275" customWidth="1"/>
    <col min="14854" max="14854" width="13.85546875" style="275" customWidth="1"/>
    <col min="14855" max="14855" width="11.5703125" style="275" customWidth="1"/>
    <col min="14856" max="14856" width="15.140625" style="275" customWidth="1"/>
    <col min="14857" max="14857" width="13.85546875" style="275" customWidth="1"/>
    <col min="14858" max="14858" width="10.5703125" style="275" customWidth="1"/>
    <col min="14859" max="14859" width="13.85546875" style="275" customWidth="1"/>
    <col min="14860" max="14860" width="11.7109375" style="275" customWidth="1"/>
    <col min="14861" max="14861" width="0" style="275" hidden="1" customWidth="1"/>
    <col min="14862" max="14862" width="35.140625" style="275" customWidth="1"/>
    <col min="14863" max="14863" width="36.28515625" style="275" customWidth="1"/>
    <col min="14864" max="15096" width="9.140625" style="275"/>
    <col min="15097" max="15097" width="3.5703125" style="275" customWidth="1"/>
    <col min="15098" max="15098" width="25.7109375" style="275" customWidth="1"/>
    <col min="15099" max="15099" width="11.5703125" style="275" customWidth="1"/>
    <col min="15100" max="15100" width="18.42578125" style="275" customWidth="1"/>
    <col min="15101" max="15101" width="10.140625" style="275" customWidth="1"/>
    <col min="15102" max="15102" width="15.5703125" style="275" customWidth="1"/>
    <col min="15103" max="15103" width="16" style="275" customWidth="1"/>
    <col min="15104" max="15104" width="7" style="275" customWidth="1"/>
    <col min="15105" max="15105" width="14.42578125" style="275" customWidth="1"/>
    <col min="15106" max="15106" width="11" style="275" customWidth="1"/>
    <col min="15107" max="15108" width="13.85546875" style="275" customWidth="1"/>
    <col min="15109" max="15109" width="12.140625" style="275" customWidth="1"/>
    <col min="15110" max="15110" width="13.85546875" style="275" customWidth="1"/>
    <col min="15111" max="15111" width="11.5703125" style="275" customWidth="1"/>
    <col min="15112" max="15112" width="15.140625" style="275" customWidth="1"/>
    <col min="15113" max="15113" width="13.85546875" style="275" customWidth="1"/>
    <col min="15114" max="15114" width="10.5703125" style="275" customWidth="1"/>
    <col min="15115" max="15115" width="13.85546875" style="275" customWidth="1"/>
    <col min="15116" max="15116" width="11.7109375" style="275" customWidth="1"/>
    <col min="15117" max="15117" width="0" style="275" hidden="1" customWidth="1"/>
    <col min="15118" max="15118" width="35.140625" style="275" customWidth="1"/>
    <col min="15119" max="15119" width="36.28515625" style="275" customWidth="1"/>
    <col min="15120" max="15352" width="9.140625" style="275"/>
    <col min="15353" max="15353" width="3.5703125" style="275" customWidth="1"/>
    <col min="15354" max="15354" width="25.7109375" style="275" customWidth="1"/>
    <col min="15355" max="15355" width="11.5703125" style="275" customWidth="1"/>
    <col min="15356" max="15356" width="18.42578125" style="275" customWidth="1"/>
    <col min="15357" max="15357" width="10.140625" style="275" customWidth="1"/>
    <col min="15358" max="15358" width="15.5703125" style="275" customWidth="1"/>
    <col min="15359" max="15359" width="16" style="275" customWidth="1"/>
    <col min="15360" max="15360" width="7" style="275" customWidth="1"/>
    <col min="15361" max="15361" width="14.42578125" style="275" customWidth="1"/>
    <col min="15362" max="15362" width="11" style="275" customWidth="1"/>
    <col min="15363" max="15364" width="13.85546875" style="275" customWidth="1"/>
    <col min="15365" max="15365" width="12.140625" style="275" customWidth="1"/>
    <col min="15366" max="15366" width="13.85546875" style="275" customWidth="1"/>
    <col min="15367" max="15367" width="11.5703125" style="275" customWidth="1"/>
    <col min="15368" max="15368" width="15.140625" style="275" customWidth="1"/>
    <col min="15369" max="15369" width="13.85546875" style="275" customWidth="1"/>
    <col min="15370" max="15370" width="10.5703125" style="275" customWidth="1"/>
    <col min="15371" max="15371" width="13.85546875" style="275" customWidth="1"/>
    <col min="15372" max="15372" width="11.7109375" style="275" customWidth="1"/>
    <col min="15373" max="15373" width="0" style="275" hidden="1" customWidth="1"/>
    <col min="15374" max="15374" width="35.140625" style="275" customWidth="1"/>
    <col min="15375" max="15375" width="36.28515625" style="275" customWidth="1"/>
    <col min="15376" max="15608" width="9.140625" style="275"/>
    <col min="15609" max="15609" width="3.5703125" style="275" customWidth="1"/>
    <col min="15610" max="15610" width="25.7109375" style="275" customWidth="1"/>
    <col min="15611" max="15611" width="11.5703125" style="275" customWidth="1"/>
    <col min="15612" max="15612" width="18.42578125" style="275" customWidth="1"/>
    <col min="15613" max="15613" width="10.140625" style="275" customWidth="1"/>
    <col min="15614" max="15614" width="15.5703125" style="275" customWidth="1"/>
    <col min="15615" max="15615" width="16" style="275" customWidth="1"/>
    <col min="15616" max="15616" width="7" style="275" customWidth="1"/>
    <col min="15617" max="15617" width="14.42578125" style="275" customWidth="1"/>
    <col min="15618" max="15618" width="11" style="275" customWidth="1"/>
    <col min="15619" max="15620" width="13.85546875" style="275" customWidth="1"/>
    <col min="15621" max="15621" width="12.140625" style="275" customWidth="1"/>
    <col min="15622" max="15622" width="13.85546875" style="275" customWidth="1"/>
    <col min="15623" max="15623" width="11.5703125" style="275" customWidth="1"/>
    <col min="15624" max="15624" width="15.140625" style="275" customWidth="1"/>
    <col min="15625" max="15625" width="13.85546875" style="275" customWidth="1"/>
    <col min="15626" max="15626" width="10.5703125" style="275" customWidth="1"/>
    <col min="15627" max="15627" width="13.85546875" style="275" customWidth="1"/>
    <col min="15628" max="15628" width="11.7109375" style="275" customWidth="1"/>
    <col min="15629" max="15629" width="0" style="275" hidden="1" customWidth="1"/>
    <col min="15630" max="15630" width="35.140625" style="275" customWidth="1"/>
    <col min="15631" max="15631" width="36.28515625" style="275" customWidth="1"/>
    <col min="15632" max="15864" width="9.140625" style="275"/>
    <col min="15865" max="15865" width="3.5703125" style="275" customWidth="1"/>
    <col min="15866" max="15866" width="25.7109375" style="275" customWidth="1"/>
    <col min="15867" max="15867" width="11.5703125" style="275" customWidth="1"/>
    <col min="15868" max="15868" width="18.42578125" style="275" customWidth="1"/>
    <col min="15869" max="15869" width="10.140625" style="275" customWidth="1"/>
    <col min="15870" max="15870" width="15.5703125" style="275" customWidth="1"/>
    <col min="15871" max="15871" width="16" style="275" customWidth="1"/>
    <col min="15872" max="15872" width="7" style="275" customWidth="1"/>
    <col min="15873" max="15873" width="14.42578125" style="275" customWidth="1"/>
    <col min="15874" max="15874" width="11" style="275" customWidth="1"/>
    <col min="15875" max="15876" width="13.85546875" style="275" customWidth="1"/>
    <col min="15877" max="15877" width="12.140625" style="275" customWidth="1"/>
    <col min="15878" max="15878" width="13.85546875" style="275" customWidth="1"/>
    <col min="15879" max="15879" width="11.5703125" style="275" customWidth="1"/>
    <col min="15880" max="15880" width="15.140625" style="275" customWidth="1"/>
    <col min="15881" max="15881" width="13.85546875" style="275" customWidth="1"/>
    <col min="15882" max="15882" width="10.5703125" style="275" customWidth="1"/>
    <col min="15883" max="15883" width="13.85546875" style="275" customWidth="1"/>
    <col min="15884" max="15884" width="11.7109375" style="275" customWidth="1"/>
    <col min="15885" max="15885" width="0" style="275" hidden="1" customWidth="1"/>
    <col min="15886" max="15886" width="35.140625" style="275" customWidth="1"/>
    <col min="15887" max="15887" width="36.28515625" style="275" customWidth="1"/>
    <col min="15888" max="16120" width="9.140625" style="275"/>
    <col min="16121" max="16121" width="3.5703125" style="275" customWidth="1"/>
    <col min="16122" max="16122" width="25.7109375" style="275" customWidth="1"/>
    <col min="16123" max="16123" width="11.5703125" style="275" customWidth="1"/>
    <col min="16124" max="16124" width="18.42578125" style="275" customWidth="1"/>
    <col min="16125" max="16125" width="10.140625" style="275" customWidth="1"/>
    <col min="16126" max="16126" width="15.5703125" style="275" customWidth="1"/>
    <col min="16127" max="16127" width="16" style="275" customWidth="1"/>
    <col min="16128" max="16128" width="7" style="275" customWidth="1"/>
    <col min="16129" max="16129" width="14.42578125" style="275" customWidth="1"/>
    <col min="16130" max="16130" width="11" style="275" customWidth="1"/>
    <col min="16131" max="16132" width="13.85546875" style="275" customWidth="1"/>
    <col min="16133" max="16133" width="12.140625" style="275" customWidth="1"/>
    <col min="16134" max="16134" width="13.85546875" style="275" customWidth="1"/>
    <col min="16135" max="16135" width="11.5703125" style="275" customWidth="1"/>
    <col min="16136" max="16136" width="15.140625" style="275" customWidth="1"/>
    <col min="16137" max="16137" width="13.85546875" style="275" customWidth="1"/>
    <col min="16138" max="16138" width="10.5703125" style="275" customWidth="1"/>
    <col min="16139" max="16139" width="13.85546875" style="275" customWidth="1"/>
    <col min="16140" max="16140" width="11.7109375" style="275" customWidth="1"/>
    <col min="16141" max="16141" width="0" style="275" hidden="1" customWidth="1"/>
    <col min="16142" max="16142" width="35.140625" style="275" customWidth="1"/>
    <col min="16143" max="16143" width="36.28515625" style="275" customWidth="1"/>
    <col min="16144" max="16384" width="9.140625" style="275"/>
  </cols>
  <sheetData>
    <row r="1" spans="1:15" x14ac:dyDescent="0.2">
      <c r="M1" s="277" t="s">
        <v>281</v>
      </c>
    </row>
    <row r="2" spans="1:15" x14ac:dyDescent="0.2">
      <c r="O2" s="277" t="s">
        <v>311</v>
      </c>
    </row>
    <row r="3" spans="1:15" x14ac:dyDescent="0.2">
      <c r="A3" s="593" t="s">
        <v>296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</row>
    <row r="4" spans="1:15" x14ac:dyDescent="0.2">
      <c r="A4" s="594" t="s">
        <v>321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</row>
    <row r="5" spans="1:15" x14ac:dyDescent="0.2">
      <c r="G5" s="277"/>
      <c r="H5" s="277"/>
      <c r="I5" s="277"/>
      <c r="J5" s="277"/>
      <c r="K5" s="277"/>
      <c r="L5" s="277"/>
    </row>
    <row r="6" spans="1:15" ht="32.450000000000003" customHeight="1" x14ac:dyDescent="0.2">
      <c r="A6" s="595" t="s">
        <v>0</v>
      </c>
      <c r="B6" s="596" t="s">
        <v>308</v>
      </c>
      <c r="C6" s="597" t="s">
        <v>295</v>
      </c>
      <c r="D6" s="596" t="s">
        <v>40</v>
      </c>
      <c r="E6" s="598" t="s">
        <v>305</v>
      </c>
      <c r="F6" s="598"/>
      <c r="G6" s="599"/>
      <c r="H6" s="599" t="s">
        <v>282</v>
      </c>
      <c r="I6" s="600"/>
      <c r="J6" s="600"/>
      <c r="K6" s="600"/>
      <c r="L6" s="601"/>
      <c r="M6" s="278"/>
      <c r="N6" s="598" t="s">
        <v>283</v>
      </c>
      <c r="O6" s="598"/>
    </row>
    <row r="7" spans="1:15" ht="13.15" customHeight="1" x14ac:dyDescent="0.2">
      <c r="A7" s="595"/>
      <c r="B7" s="596"/>
      <c r="C7" s="597"/>
      <c r="D7" s="596"/>
      <c r="E7" s="617" t="s">
        <v>297</v>
      </c>
      <c r="F7" s="598" t="s">
        <v>284</v>
      </c>
      <c r="G7" s="618" t="s">
        <v>285</v>
      </c>
      <c r="H7" s="602" t="s">
        <v>298</v>
      </c>
      <c r="I7" s="602" t="s">
        <v>299</v>
      </c>
      <c r="J7" s="602" t="s">
        <v>300</v>
      </c>
      <c r="K7" s="602" t="s">
        <v>301</v>
      </c>
      <c r="L7" s="602" t="s">
        <v>286</v>
      </c>
      <c r="M7" s="279"/>
      <c r="N7" s="598" t="s">
        <v>287</v>
      </c>
      <c r="O7" s="598" t="s">
        <v>288</v>
      </c>
    </row>
    <row r="8" spans="1:15" ht="80.45" customHeight="1" x14ac:dyDescent="0.2">
      <c r="A8" s="595"/>
      <c r="B8" s="596"/>
      <c r="C8" s="597"/>
      <c r="D8" s="596"/>
      <c r="E8" s="617"/>
      <c r="F8" s="598"/>
      <c r="G8" s="618"/>
      <c r="H8" s="604"/>
      <c r="I8" s="603"/>
      <c r="J8" s="603"/>
      <c r="K8" s="603"/>
      <c r="L8" s="603"/>
      <c r="M8" s="280"/>
      <c r="N8" s="598"/>
      <c r="O8" s="598"/>
    </row>
    <row r="9" spans="1:15" x14ac:dyDescent="0.2">
      <c r="A9" s="281">
        <v>1</v>
      </c>
      <c r="B9" s="281">
        <v>2</v>
      </c>
      <c r="C9" s="282">
        <v>3</v>
      </c>
      <c r="D9" s="283">
        <v>4</v>
      </c>
      <c r="E9" s="283">
        <v>6</v>
      </c>
      <c r="F9" s="283">
        <v>7</v>
      </c>
      <c r="G9" s="283">
        <v>8</v>
      </c>
      <c r="H9" s="281">
        <v>9</v>
      </c>
      <c r="I9" s="281">
        <v>10</v>
      </c>
      <c r="J9" s="281">
        <v>11</v>
      </c>
      <c r="K9" s="281">
        <v>12</v>
      </c>
      <c r="L9" s="281">
        <v>13</v>
      </c>
      <c r="M9" s="281">
        <v>21</v>
      </c>
      <c r="N9" s="281">
        <v>14</v>
      </c>
      <c r="O9" s="281">
        <v>15</v>
      </c>
    </row>
    <row r="10" spans="1:15" ht="13.15" customHeight="1" x14ac:dyDescent="0.2">
      <c r="A10" s="613" t="s">
        <v>309</v>
      </c>
      <c r="B10" s="613"/>
      <c r="C10" s="614"/>
      <c r="D10" s="284" t="s">
        <v>41</v>
      </c>
      <c r="E10" s="285">
        <f t="shared" ref="E10:F10" si="0">E11+E12+E13+E14</f>
        <v>0</v>
      </c>
      <c r="F10" s="285">
        <f t="shared" si="0"/>
        <v>0</v>
      </c>
      <c r="G10" s="286" t="e">
        <f>F10/E10*100</f>
        <v>#DIV/0!</v>
      </c>
      <c r="H10" s="610" t="s">
        <v>289</v>
      </c>
      <c r="I10" s="610" t="s">
        <v>289</v>
      </c>
      <c r="J10" s="610" t="s">
        <v>289</v>
      </c>
      <c r="K10" s="610" t="s">
        <v>289</v>
      </c>
      <c r="L10" s="610" t="s">
        <v>289</v>
      </c>
      <c r="M10" s="605"/>
      <c r="N10" s="606"/>
      <c r="O10" s="606"/>
    </row>
    <row r="11" spans="1:15" ht="25.5" x14ac:dyDescent="0.2">
      <c r="A11" s="613"/>
      <c r="B11" s="613"/>
      <c r="C11" s="615"/>
      <c r="D11" s="284" t="s">
        <v>37</v>
      </c>
      <c r="E11" s="285">
        <f t="shared" ref="E11:F13" si="1">E17+E27</f>
        <v>0</v>
      </c>
      <c r="F11" s="285">
        <f t="shared" si="1"/>
        <v>0</v>
      </c>
      <c r="G11" s="286" t="e">
        <f t="shared" ref="G11:G21" si="2">F11/E11*100</f>
        <v>#DIV/0!</v>
      </c>
      <c r="H11" s="611"/>
      <c r="I11" s="611"/>
      <c r="J11" s="611"/>
      <c r="K11" s="611"/>
      <c r="L11" s="611"/>
      <c r="M11" s="605"/>
      <c r="N11" s="607"/>
      <c r="O11" s="607"/>
    </row>
    <row r="12" spans="1:15" ht="25.5" x14ac:dyDescent="0.2">
      <c r="A12" s="613"/>
      <c r="B12" s="613"/>
      <c r="C12" s="615"/>
      <c r="D12" s="287" t="s">
        <v>2</v>
      </c>
      <c r="E12" s="285">
        <f t="shared" si="1"/>
        <v>0</v>
      </c>
      <c r="F12" s="285">
        <f t="shared" si="1"/>
        <v>0</v>
      </c>
      <c r="G12" s="286" t="e">
        <f t="shared" si="2"/>
        <v>#DIV/0!</v>
      </c>
      <c r="H12" s="611"/>
      <c r="I12" s="611"/>
      <c r="J12" s="611"/>
      <c r="K12" s="611"/>
      <c r="L12" s="611"/>
      <c r="M12" s="605"/>
      <c r="N12" s="607"/>
      <c r="O12" s="607"/>
    </row>
    <row r="13" spans="1:15" ht="13.15" customHeight="1" x14ac:dyDescent="0.2">
      <c r="A13" s="613"/>
      <c r="B13" s="613"/>
      <c r="C13" s="615"/>
      <c r="D13" s="287" t="s">
        <v>43</v>
      </c>
      <c r="E13" s="285">
        <f t="shared" si="1"/>
        <v>0</v>
      </c>
      <c r="F13" s="285">
        <f t="shared" si="1"/>
        <v>0</v>
      </c>
      <c r="G13" s="286" t="e">
        <f t="shared" si="2"/>
        <v>#DIV/0!</v>
      </c>
      <c r="H13" s="611"/>
      <c r="I13" s="611"/>
      <c r="J13" s="611"/>
      <c r="K13" s="611"/>
      <c r="L13" s="611"/>
      <c r="M13" s="605"/>
      <c r="N13" s="607"/>
      <c r="O13" s="607"/>
    </row>
    <row r="14" spans="1:15" ht="25.5" x14ac:dyDescent="0.2">
      <c r="A14" s="613"/>
      <c r="B14" s="613"/>
      <c r="C14" s="616"/>
      <c r="D14" s="287" t="s">
        <v>267</v>
      </c>
      <c r="E14" s="285">
        <f>SUM(E30+E20)</f>
        <v>0</v>
      </c>
      <c r="F14" s="285">
        <f>SUM(F30+F20)</f>
        <v>0</v>
      </c>
      <c r="G14" s="286" t="e">
        <f t="shared" si="2"/>
        <v>#DIV/0!</v>
      </c>
      <c r="H14" s="612"/>
      <c r="I14" s="612"/>
      <c r="J14" s="612"/>
      <c r="K14" s="612"/>
      <c r="L14" s="612"/>
      <c r="M14" s="605"/>
      <c r="N14" s="608"/>
      <c r="O14" s="608"/>
    </row>
    <row r="15" spans="1:15" x14ac:dyDescent="0.2">
      <c r="A15" s="609" t="s">
        <v>36</v>
      </c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288"/>
      <c r="O15" s="288"/>
    </row>
    <row r="16" spans="1:15" x14ac:dyDescent="0.2">
      <c r="A16" s="632">
        <v>1</v>
      </c>
      <c r="B16" s="613" t="s">
        <v>293</v>
      </c>
      <c r="C16" s="597"/>
      <c r="D16" s="289" t="s">
        <v>41</v>
      </c>
      <c r="E16" s="285">
        <f>SUM(E17:E20)</f>
        <v>0</v>
      </c>
      <c r="F16" s="285">
        <f>SUM(F17:F20)</f>
        <v>0</v>
      </c>
      <c r="G16" s="286" t="e">
        <f t="shared" si="2"/>
        <v>#DIV/0!</v>
      </c>
      <c r="H16" s="308"/>
      <c r="I16" s="308"/>
      <c r="J16" s="308"/>
      <c r="K16" s="308"/>
      <c r="L16" s="290"/>
      <c r="M16" s="619"/>
      <c r="N16" s="620"/>
      <c r="O16" s="620"/>
    </row>
    <row r="17" spans="1:56" ht="25.5" x14ac:dyDescent="0.2">
      <c r="A17" s="632"/>
      <c r="B17" s="613"/>
      <c r="C17" s="597"/>
      <c r="D17" s="289" t="s">
        <v>37</v>
      </c>
      <c r="E17" s="285">
        <v>0</v>
      </c>
      <c r="F17" s="285">
        <v>0</v>
      </c>
      <c r="G17" s="286" t="e">
        <f t="shared" si="2"/>
        <v>#DIV/0!</v>
      </c>
      <c r="H17" s="290"/>
      <c r="I17" s="308"/>
      <c r="J17" s="290">
        <v>0</v>
      </c>
      <c r="K17" s="290">
        <v>0</v>
      </c>
      <c r="L17" s="290" t="e">
        <f t="shared" ref="L17:L19" si="3">K17/J17*100</f>
        <v>#DIV/0!</v>
      </c>
      <c r="M17" s="619"/>
      <c r="N17" s="621"/>
      <c r="O17" s="621"/>
    </row>
    <row r="18" spans="1:56" ht="38.25" x14ac:dyDescent="0.2">
      <c r="A18" s="632"/>
      <c r="B18" s="613"/>
      <c r="C18" s="597"/>
      <c r="D18" s="291" t="s">
        <v>290</v>
      </c>
      <c r="E18" s="285">
        <v>0</v>
      </c>
      <c r="F18" s="285">
        <v>0</v>
      </c>
      <c r="G18" s="285" t="e">
        <f t="shared" si="2"/>
        <v>#DIV/0!</v>
      </c>
      <c r="H18" s="290"/>
      <c r="I18" s="290"/>
      <c r="J18" s="290">
        <v>0</v>
      </c>
      <c r="K18" s="290">
        <v>0</v>
      </c>
      <c r="L18" s="290" t="e">
        <f t="shared" si="3"/>
        <v>#DIV/0!</v>
      </c>
      <c r="M18" s="619"/>
      <c r="N18" s="621"/>
      <c r="O18" s="621"/>
    </row>
    <row r="19" spans="1:56" ht="13.15" customHeight="1" x14ac:dyDescent="0.2">
      <c r="A19" s="632"/>
      <c r="B19" s="613"/>
      <c r="C19" s="597"/>
      <c r="D19" s="291" t="s">
        <v>43</v>
      </c>
      <c r="E19" s="285">
        <v>0</v>
      </c>
      <c r="F19" s="285">
        <v>0</v>
      </c>
      <c r="G19" s="286" t="e">
        <f t="shared" si="2"/>
        <v>#DIV/0!</v>
      </c>
      <c r="H19" s="290"/>
      <c r="I19" s="290"/>
      <c r="J19" s="290">
        <v>0</v>
      </c>
      <c r="K19" s="290">
        <v>0</v>
      </c>
      <c r="L19" s="290" t="e">
        <f t="shared" si="3"/>
        <v>#DIV/0!</v>
      </c>
      <c r="M19" s="619"/>
      <c r="N19" s="621"/>
      <c r="O19" s="621"/>
    </row>
    <row r="20" spans="1:56" s="293" customFormat="1" ht="25.5" x14ac:dyDescent="0.2">
      <c r="A20" s="632"/>
      <c r="B20" s="613"/>
      <c r="C20" s="597"/>
      <c r="D20" s="291" t="s">
        <v>267</v>
      </c>
      <c r="E20" s="285">
        <v>0</v>
      </c>
      <c r="F20" s="285">
        <v>0</v>
      </c>
      <c r="G20" s="286" t="e">
        <f t="shared" si="2"/>
        <v>#DIV/0!</v>
      </c>
      <c r="H20" s="290"/>
      <c r="I20" s="290"/>
      <c r="J20" s="290">
        <v>0</v>
      </c>
      <c r="K20" s="290">
        <v>0</v>
      </c>
      <c r="L20" s="290" t="e">
        <f>K20/J20*100</f>
        <v>#DIV/0!</v>
      </c>
      <c r="M20" s="619"/>
      <c r="N20" s="622"/>
      <c r="O20" s="62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</row>
    <row r="21" spans="1:56" s="293" customFormat="1" x14ac:dyDescent="0.2">
      <c r="A21" s="623">
        <v>2</v>
      </c>
      <c r="B21" s="626" t="s">
        <v>294</v>
      </c>
      <c r="C21" s="629"/>
      <c r="D21" s="294" t="s">
        <v>41</v>
      </c>
      <c r="E21" s="295">
        <f>SUM(E22:E25)</f>
        <v>0</v>
      </c>
      <c r="F21" s="295">
        <f>SUM(F22:F25)</f>
        <v>0</v>
      </c>
      <c r="G21" s="286" t="e">
        <f t="shared" si="2"/>
        <v>#DIV/0!</v>
      </c>
      <c r="H21" s="296"/>
      <c r="I21" s="296"/>
      <c r="J21" s="296"/>
      <c r="K21" s="296"/>
      <c r="L21" s="296"/>
      <c r="N21" s="620"/>
      <c r="O21" s="620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</row>
    <row r="22" spans="1:56" s="293" customFormat="1" ht="25.5" x14ac:dyDescent="0.2">
      <c r="A22" s="624"/>
      <c r="B22" s="627"/>
      <c r="C22" s="630"/>
      <c r="D22" s="289" t="s">
        <v>37</v>
      </c>
      <c r="E22" s="295">
        <v>0</v>
      </c>
      <c r="F22" s="295">
        <v>0</v>
      </c>
      <c r="G22" s="286">
        <v>0</v>
      </c>
      <c r="J22" s="305"/>
      <c r="K22" s="305"/>
      <c r="L22" s="305"/>
      <c r="N22" s="621"/>
      <c r="O22" s="621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</row>
    <row r="23" spans="1:56" s="293" customFormat="1" ht="38.25" x14ac:dyDescent="0.2">
      <c r="A23" s="624"/>
      <c r="B23" s="627"/>
      <c r="C23" s="630"/>
      <c r="D23" s="291" t="s">
        <v>290</v>
      </c>
      <c r="E23" s="295">
        <v>0</v>
      </c>
      <c r="F23" s="297">
        <v>0</v>
      </c>
      <c r="G23" s="286" t="e">
        <f t="shared" ref="G23:G24" si="4">F23/E23*100</f>
        <v>#DIV/0!</v>
      </c>
      <c r="H23" s="305"/>
      <c r="I23" s="305"/>
      <c r="J23" s="305">
        <v>0</v>
      </c>
      <c r="K23" s="305">
        <v>0</v>
      </c>
      <c r="L23" s="305" t="e">
        <f>K23/J23*100</f>
        <v>#DIV/0!</v>
      </c>
      <c r="N23" s="621"/>
      <c r="O23" s="621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</row>
    <row r="24" spans="1:56" s="293" customFormat="1" x14ac:dyDescent="0.2">
      <c r="A24" s="624"/>
      <c r="B24" s="627"/>
      <c r="C24" s="630"/>
      <c r="D24" s="291" t="s">
        <v>43</v>
      </c>
      <c r="E24" s="295">
        <v>0</v>
      </c>
      <c r="F24" s="297">
        <v>0</v>
      </c>
      <c r="G24" s="286" t="e">
        <f t="shared" si="4"/>
        <v>#DIV/0!</v>
      </c>
      <c r="H24" s="305"/>
      <c r="I24" s="305"/>
      <c r="J24" s="305">
        <v>0</v>
      </c>
      <c r="K24" s="305">
        <v>0</v>
      </c>
      <c r="L24" s="305" t="e">
        <f>K24/J24*100</f>
        <v>#DIV/0!</v>
      </c>
      <c r="N24" s="621"/>
      <c r="O24" s="621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</row>
    <row r="25" spans="1:56" s="293" customFormat="1" ht="25.5" x14ac:dyDescent="0.2">
      <c r="A25" s="625"/>
      <c r="B25" s="628"/>
      <c r="C25" s="631"/>
      <c r="D25" s="291" t="s">
        <v>267</v>
      </c>
      <c r="E25" s="295">
        <v>0</v>
      </c>
      <c r="F25" s="295">
        <v>0</v>
      </c>
      <c r="G25" s="286">
        <v>0</v>
      </c>
      <c r="H25" s="305"/>
      <c r="I25" s="305"/>
      <c r="J25" s="305"/>
      <c r="K25" s="305"/>
      <c r="L25" s="305"/>
      <c r="N25" s="622"/>
      <c r="O25" s="62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</row>
    <row r="26" spans="1:56" s="293" customFormat="1" x14ac:dyDescent="0.2">
      <c r="A26" s="623">
        <v>3</v>
      </c>
      <c r="B26" s="626" t="s">
        <v>304</v>
      </c>
      <c r="C26" s="629"/>
      <c r="D26" s="294" t="s">
        <v>41</v>
      </c>
      <c r="E26" s="295">
        <f>SUM(E27:E30)</f>
        <v>0</v>
      </c>
      <c r="F26" s="295">
        <f>SUM(F27:F30)</f>
        <v>0</v>
      </c>
      <c r="G26" s="286" t="e">
        <f t="shared" ref="G26" si="5">F26/E26*100</f>
        <v>#DIV/0!</v>
      </c>
      <c r="H26" s="296"/>
      <c r="I26" s="296"/>
      <c r="J26" s="296"/>
      <c r="K26" s="296"/>
      <c r="L26" s="296"/>
      <c r="N26" s="620"/>
      <c r="O26" s="620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</row>
    <row r="27" spans="1:56" s="293" customFormat="1" ht="25.5" x14ac:dyDescent="0.2">
      <c r="A27" s="624"/>
      <c r="B27" s="627"/>
      <c r="C27" s="630"/>
      <c r="D27" s="289" t="s">
        <v>37</v>
      </c>
      <c r="E27" s="295">
        <v>0</v>
      </c>
      <c r="F27" s="295">
        <v>0</v>
      </c>
      <c r="G27" s="286">
        <v>0</v>
      </c>
      <c r="J27" s="304"/>
      <c r="K27" s="304"/>
      <c r="L27" s="304"/>
      <c r="N27" s="621"/>
      <c r="O27" s="621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</row>
    <row r="28" spans="1:56" s="293" customFormat="1" ht="38.25" x14ac:dyDescent="0.2">
      <c r="A28" s="624"/>
      <c r="B28" s="627"/>
      <c r="C28" s="630"/>
      <c r="D28" s="291" t="s">
        <v>290</v>
      </c>
      <c r="E28" s="295">
        <v>0</v>
      </c>
      <c r="F28" s="297">
        <v>0</v>
      </c>
      <c r="G28" s="286" t="e">
        <f t="shared" ref="G28:G29" si="6">F28/E28*100</f>
        <v>#DIV/0!</v>
      </c>
      <c r="H28" s="304"/>
      <c r="I28" s="304"/>
      <c r="J28" s="304">
        <v>0</v>
      </c>
      <c r="K28" s="304">
        <v>0</v>
      </c>
      <c r="L28" s="304" t="e">
        <f>K28/J28*100</f>
        <v>#DIV/0!</v>
      </c>
      <c r="N28" s="621"/>
      <c r="O28" s="621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</row>
    <row r="29" spans="1:56" s="293" customFormat="1" x14ac:dyDescent="0.2">
      <c r="A29" s="624"/>
      <c r="B29" s="627"/>
      <c r="C29" s="630"/>
      <c r="D29" s="291" t="s">
        <v>43</v>
      </c>
      <c r="E29" s="295">
        <v>0</v>
      </c>
      <c r="F29" s="297">
        <v>0</v>
      </c>
      <c r="G29" s="286" t="e">
        <f t="shared" si="6"/>
        <v>#DIV/0!</v>
      </c>
      <c r="H29" s="304"/>
      <c r="I29" s="304"/>
      <c r="J29" s="304">
        <v>0</v>
      </c>
      <c r="K29" s="304">
        <v>0</v>
      </c>
      <c r="L29" s="304" t="e">
        <f>K29/J29*100</f>
        <v>#DIV/0!</v>
      </c>
      <c r="N29" s="621"/>
      <c r="O29" s="621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</row>
    <row r="30" spans="1:56" s="293" customFormat="1" ht="25.5" x14ac:dyDescent="0.2">
      <c r="A30" s="625"/>
      <c r="B30" s="628"/>
      <c r="C30" s="631"/>
      <c r="D30" s="291" t="s">
        <v>267</v>
      </c>
      <c r="E30" s="295">
        <v>0</v>
      </c>
      <c r="F30" s="295">
        <v>0</v>
      </c>
      <c r="G30" s="286">
        <v>0</v>
      </c>
      <c r="H30" s="304"/>
      <c r="I30" s="304"/>
      <c r="J30" s="304"/>
      <c r="K30" s="304"/>
      <c r="L30" s="304"/>
      <c r="N30" s="622"/>
      <c r="O30" s="62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</row>
    <row r="32" spans="1:56" s="298" customFormat="1" ht="11.85" customHeight="1" x14ac:dyDescent="0.2">
      <c r="A32" s="298" t="s">
        <v>291</v>
      </c>
      <c r="C32" s="299"/>
    </row>
    <row r="33" spans="1:16" s="298" customFormat="1" ht="32.450000000000003" customHeight="1" x14ac:dyDescent="0.2">
      <c r="A33" s="589" t="s">
        <v>302</v>
      </c>
      <c r="B33" s="589"/>
      <c r="C33" s="589"/>
      <c r="D33" s="589"/>
      <c r="E33" s="589"/>
      <c r="F33" s="589"/>
      <c r="G33" s="589"/>
    </row>
    <row r="34" spans="1:16" ht="35.450000000000003" customHeight="1" x14ac:dyDescent="0.2">
      <c r="A34" s="590" t="s">
        <v>307</v>
      </c>
      <c r="B34" s="590"/>
      <c r="C34" s="590"/>
      <c r="D34" s="590"/>
      <c r="E34" s="590"/>
      <c r="F34" s="590"/>
      <c r="G34" s="590"/>
    </row>
    <row r="35" spans="1:16" x14ac:dyDescent="0.2">
      <c r="A35" s="300"/>
      <c r="B35" s="300"/>
    </row>
    <row r="36" spans="1:16" s="301" customFormat="1" ht="21.4" customHeight="1" x14ac:dyDescent="0.25">
      <c r="A36" s="591" t="s">
        <v>271</v>
      </c>
      <c r="B36" s="591"/>
      <c r="C36" s="591"/>
      <c r="D36" s="591"/>
      <c r="E36" s="591"/>
      <c r="F36" s="591"/>
      <c r="G36" s="591"/>
      <c r="H36" s="489"/>
      <c r="I36" s="489"/>
      <c r="J36" s="489"/>
      <c r="K36" s="489"/>
      <c r="L36" s="489"/>
      <c r="M36" s="309"/>
      <c r="N36" s="309"/>
      <c r="O36" s="303" t="s">
        <v>292</v>
      </c>
      <c r="P36" s="302"/>
    </row>
    <row r="37" spans="1:16" ht="33.6" customHeight="1" x14ac:dyDescent="0.3">
      <c r="A37" s="592" t="s">
        <v>310</v>
      </c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310"/>
      <c r="M37" s="310"/>
      <c r="N37" s="310"/>
    </row>
    <row r="38" spans="1:16" ht="18.75" x14ac:dyDescent="0.3">
      <c r="A38" s="486" t="s">
        <v>263</v>
      </c>
      <c r="B38" s="588"/>
      <c r="C38" s="307"/>
      <c r="D38" s="120"/>
      <c r="E38" s="121"/>
      <c r="F38" s="121"/>
      <c r="G38" s="121"/>
      <c r="H38" s="307"/>
      <c r="I38" s="307"/>
      <c r="J38" s="307"/>
      <c r="K38" s="307"/>
      <c r="L38" s="310"/>
      <c r="M38" s="310"/>
      <c r="N38" s="310"/>
    </row>
    <row r="39" spans="1:16" ht="18.75" x14ac:dyDescent="0.3">
      <c r="A39" s="488" t="s">
        <v>320</v>
      </c>
      <c r="B39" s="488"/>
      <c r="C39" s="488"/>
      <c r="D39" s="587"/>
      <c r="E39" s="587"/>
      <c r="F39" s="587"/>
      <c r="G39" s="587"/>
      <c r="H39" s="587"/>
      <c r="I39" s="587"/>
      <c r="J39" s="587"/>
      <c r="K39" s="587"/>
      <c r="L39" s="310"/>
      <c r="M39" s="310"/>
      <c r="N39" s="310"/>
    </row>
  </sheetData>
  <mergeCells count="52"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  <mergeCell ref="E7:E8"/>
    <mergeCell ref="F7:F8"/>
    <mergeCell ref="G7:G8"/>
    <mergeCell ref="L10:L14"/>
    <mergeCell ref="B16:B20"/>
    <mergeCell ref="C16:C20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A39:K39"/>
    <mergeCell ref="A38:B38"/>
    <mergeCell ref="A33:G33"/>
    <mergeCell ref="A34:G34"/>
    <mergeCell ref="A36:L36"/>
    <mergeCell ref="A37:K37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12</vt:i4>
      </vt:variant>
    </vt:vector>
  </HeadingPairs>
  <TitlesOfParts>
    <vt:vector size="22" baseType="lpstr">
      <vt:lpstr>свод по подпрограммам</vt:lpstr>
      <vt:lpstr>оценка эффективности</vt:lpstr>
      <vt:lpstr>Выполнение работ</vt:lpstr>
      <vt:lpstr>первоначально</vt:lpstr>
      <vt:lpstr>январь</vt:lpstr>
      <vt:lpstr>февраль</vt:lpstr>
      <vt:lpstr>март</vt:lpstr>
      <vt:lpstr>финансирование</vt:lpstr>
      <vt:lpstr>Показатели</vt:lpstr>
      <vt:lpstr>Национальные проекты</vt:lpstr>
      <vt:lpstr>'Выполнение работ'!Заголовки_для_печати</vt:lpstr>
      <vt:lpstr>март!Заголовки_для_печати</vt:lpstr>
      <vt:lpstr>первоначально!Заголовки_для_печати</vt:lpstr>
      <vt:lpstr>февраль!Заголовки_для_печати</vt:lpstr>
      <vt:lpstr>финансирование!Заголовки_для_печати</vt:lpstr>
      <vt:lpstr>январь!Заголовки_для_печати</vt:lpstr>
      <vt:lpstr>'Выполнение работ'!Область_печати</vt:lpstr>
      <vt:lpstr>март!Область_печати</vt:lpstr>
      <vt:lpstr>первоначально!Область_печати</vt:lpstr>
      <vt:lpstr>февраль!Область_печати</vt:lpstr>
      <vt:lpstr>финансирование!Область_печати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2021-06-16T07:06:14Z</dcterms:modified>
</cp:coreProperties>
</file>